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X:\FINANCE\Legal\_KOORD\02 TRASPARENZA &amp; ANTICORRUZIONE\01 AMMINISTRAZIONE TRASPARENTE\12 Sovvenzioni contributi sussidi vantaggi economici\02 Atti di concessione\2022\"/>
    </mc:Choice>
  </mc:AlternateContent>
  <xr:revisionPtr revIDLastSave="0" documentId="13_ncr:1_{A23D3D5E-DA7A-4B85-8C21-48E18DE5700D}" xr6:coauthVersionLast="47" xr6:coauthVersionMax="47" xr10:uidLastSave="{00000000-0000-0000-0000-000000000000}"/>
  <bookViews>
    <workbookView xWindow="-110" yWindow="-110" windowWidth="19420" windowHeight="10300" tabRatio="307" xr2:uid="{00000000-000D-0000-FFFF-FFFF00000000}"/>
  </bookViews>
  <sheets>
    <sheet name="2022" sheetId="1" r:id="rId1"/>
  </sheets>
  <definedNames>
    <definedName name="_xlnm._FilterDatabase" localSheetId="0" hidden="1">'2022'!$A$1:$U$413</definedName>
    <definedName name="_xlnm.Print_Titles" localSheetId="0">'2022'!$A:$A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5" i="1" l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29" i="1"/>
  <c r="Q428" i="1"/>
  <c r="Q426" i="1"/>
  <c r="Q425" i="1"/>
  <c r="Q424" i="1"/>
  <c r="Q421" i="1"/>
  <c r="Q420" i="1"/>
  <c r="Q419" i="1"/>
  <c r="Q418" i="1"/>
  <c r="Q417" i="1"/>
  <c r="Q416" i="1"/>
  <c r="Q414" i="1"/>
  <c r="Q17" i="1" l="1"/>
  <c r="Q50" i="1"/>
  <c r="Q49" i="1"/>
  <c r="Q48" i="1"/>
  <c r="Q47" i="1"/>
  <c r="Q46" i="1"/>
  <c r="Q45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413" i="1" l="1"/>
  <c r="Q412" i="1"/>
  <c r="Q411" i="1"/>
  <c r="L411" i="1"/>
  <c r="J411" i="1"/>
  <c r="J412" i="1" s="1"/>
  <c r="J413" i="1" s="1"/>
  <c r="Q410" i="1"/>
  <c r="Q409" i="1"/>
  <c r="N409" i="1"/>
  <c r="N410" i="1" s="1"/>
  <c r="N411" i="1" s="1"/>
  <c r="N412" i="1" s="1"/>
  <c r="M409" i="1"/>
  <c r="M410" i="1" s="1"/>
  <c r="M411" i="1" s="1"/>
  <c r="M412" i="1" s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78" i="1" l="1"/>
  <c r="Q367" i="1"/>
  <c r="Q380" i="1"/>
  <c r="Q369" i="1"/>
  <c r="Q370" i="1"/>
  <c r="Q382" i="1"/>
  <c r="Q366" i="1"/>
  <c r="Q391" i="1"/>
  <c r="Q384" i="1"/>
  <c r="Q385" i="1"/>
  <c r="Q379" i="1"/>
  <c r="Q371" i="1"/>
  <c r="Q374" i="1"/>
  <c r="Q386" i="1"/>
  <c r="Q383" i="1"/>
  <c r="Q373" i="1"/>
  <c r="Q363" i="1"/>
  <c r="Q375" i="1"/>
  <c r="Q387" i="1"/>
  <c r="Q390" i="1"/>
  <c r="Q381" i="1"/>
  <c r="Q372" i="1"/>
  <c r="Q364" i="1"/>
  <c r="Q376" i="1"/>
  <c r="Q388" i="1"/>
  <c r="Q368" i="1"/>
  <c r="Q365" i="1"/>
  <c r="Q377" i="1"/>
  <c r="Q389" i="1"/>
  <c r="Q346" i="1"/>
  <c r="Q345" i="1"/>
  <c r="Q344" i="1" l="1"/>
  <c r="Q343" i="1"/>
  <c r="Q342" i="1"/>
  <c r="Q341" i="1"/>
  <c r="Q340" i="1"/>
  <c r="Q339" i="1"/>
  <c r="Q338" i="1"/>
  <c r="Q337" i="1" l="1"/>
  <c r="Q336" i="1"/>
  <c r="Q335" i="1"/>
  <c r="Q334" i="1"/>
  <c r="Q333" i="1"/>
  <c r="Q332" i="1"/>
  <c r="Q331" i="1"/>
  <c r="Q330" i="1" l="1"/>
  <c r="Q329" i="1" l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05" i="1" l="1"/>
  <c r="Q316" i="1"/>
  <c r="Q315" i="1"/>
  <c r="Q314" i="1"/>
  <c r="Q313" i="1"/>
  <c r="Q312" i="1"/>
  <c r="Q311" i="1"/>
  <c r="Q310" i="1"/>
  <c r="Q309" i="1"/>
  <c r="Q308" i="1"/>
  <c r="Q307" i="1"/>
  <c r="Q306" i="1"/>
  <c r="Q304" i="1"/>
  <c r="Q303" i="1" l="1"/>
  <c r="Q302" i="1"/>
  <c r="Q301" i="1"/>
  <c r="Q300" i="1"/>
  <c r="Q299" i="1"/>
  <c r="Q298" i="1"/>
  <c r="Q297" i="1" l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 l="1"/>
  <c r="Q281" i="1"/>
  <c r="Q280" i="1"/>
  <c r="Q279" i="1"/>
  <c r="Q278" i="1"/>
  <c r="Q277" i="1"/>
  <c r="Q276" i="1"/>
  <c r="Q275" i="1"/>
  <c r="Q274" i="1"/>
  <c r="Q271" i="1"/>
  <c r="Q273" i="1"/>
  <c r="Q272" i="1"/>
  <c r="Q270" i="1"/>
  <c r="Q269" i="1" l="1"/>
  <c r="Q268" i="1"/>
  <c r="Q267" i="1"/>
  <c r="Q266" i="1"/>
  <c r="Q262" i="1"/>
  <c r="Q261" i="1"/>
  <c r="Q260" i="1"/>
  <c r="Q259" i="1"/>
  <c r="Q257" i="1"/>
  <c r="Q256" i="1"/>
  <c r="O265" i="1"/>
  <c r="P265" i="1" s="1"/>
  <c r="O264" i="1"/>
  <c r="P264" i="1" s="1"/>
  <c r="O263" i="1"/>
  <c r="P263" i="1" s="1"/>
  <c r="O258" i="1"/>
  <c r="P258" i="1" s="1"/>
  <c r="Q264" i="1" l="1"/>
  <c r="Q258" i="1"/>
  <c r="Q265" i="1"/>
  <c r="Q263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P232" i="1"/>
  <c r="Q232" i="1" s="1"/>
  <c r="P231" i="1"/>
  <c r="Q227" i="1"/>
  <c r="Q226" i="1"/>
  <c r="Q221" i="1"/>
  <c r="Q220" i="1"/>
  <c r="P225" i="1"/>
  <c r="P224" i="1"/>
  <c r="P223" i="1"/>
  <c r="Q230" i="1"/>
  <c r="Q229" i="1"/>
  <c r="Q228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P170" i="1"/>
  <c r="P169" i="1"/>
  <c r="P168" i="1"/>
  <c r="P167" i="1"/>
  <c r="P166" i="1"/>
  <c r="P165" i="1"/>
  <c r="Q164" i="1"/>
  <c r="P163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78" i="1"/>
  <c r="Q77" i="1"/>
  <c r="Q76" i="1"/>
  <c r="Q231" i="1" l="1"/>
  <c r="Q75" i="1"/>
  <c r="Q74" i="1"/>
  <c r="Q73" i="1" l="1"/>
  <c r="Q51" i="1"/>
  <c r="Q53" i="1"/>
  <c r="Q56" i="1"/>
  <c r="Q55" i="1"/>
  <c r="Q54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52" i="1"/>
  <c r="Q44" i="1"/>
  <c r="Q43" i="1"/>
  <c r="P42" i="1"/>
  <c r="P162" i="1"/>
  <c r="Q42" i="1" l="1"/>
  <c r="Q222" i="1"/>
</calcChain>
</file>

<file path=xl/sharedStrings.xml><?xml version="1.0" encoding="utf-8"?>
<sst xmlns="http://schemas.openxmlformats.org/spreadsheetml/2006/main" count="6476" uniqueCount="2019">
  <si>
    <t>1 DEMI</t>
  </si>
  <si>
    <t>Mittel</t>
  </si>
  <si>
    <t>Tischlerei Telser OHG</t>
  </si>
  <si>
    <t>01192900213</t>
  </si>
  <si>
    <t>03.05.2021</t>
  </si>
  <si>
    <t>BZ - 105603</t>
  </si>
  <si>
    <t>31.12</t>
  </si>
  <si>
    <t>2022/001/EXP</t>
  </si>
  <si>
    <t>Messe - Alles für den Gast</t>
  </si>
  <si>
    <t>Fiera - Alles für den Gast</t>
  </si>
  <si>
    <t>Südtirol Wein</t>
  </si>
  <si>
    <t>02676390210</t>
  </si>
  <si>
    <t>94097990215</t>
  </si>
  <si>
    <t>BZ-187811</t>
  </si>
  <si>
    <t>31/12</t>
  </si>
  <si>
    <t>Kleinst</t>
  </si>
  <si>
    <t>Exportprojekt China</t>
  </si>
  <si>
    <t>Progetto Export Cina</t>
  </si>
  <si>
    <t>14.07.2021</t>
  </si>
  <si>
    <t>31.12.2021</t>
  </si>
  <si>
    <t>Exportprojekt Korea</t>
  </si>
  <si>
    <t>Progetto Export Corea</t>
  </si>
  <si>
    <t>2022/002/EXP</t>
  </si>
  <si>
    <t>2022/003/EXP</t>
  </si>
  <si>
    <t>A001</t>
  </si>
  <si>
    <t>A002</t>
  </si>
  <si>
    <t>ALBERT DI DEMETZ HANNES</t>
  </si>
  <si>
    <t>02913040214</t>
  </si>
  <si>
    <t xml:space="preserve">DMTHNS79E01A952O </t>
  </si>
  <si>
    <t>BZ – 216086</t>
  </si>
  <si>
    <t>2022/004/EXP</t>
  </si>
  <si>
    <t>Messe Artigiano in Fiera 2021</t>
  </si>
  <si>
    <t>17.05.2021</t>
  </si>
  <si>
    <t>04.12.2021</t>
  </si>
  <si>
    <t>12.12.2021</t>
  </si>
  <si>
    <t>A003</t>
  </si>
  <si>
    <t>ALPENPUR (SNG SAS)</t>
  </si>
  <si>
    <t>02711230215</t>
  </si>
  <si>
    <t>BZ - 199261</t>
  </si>
  <si>
    <t>2022/005/EXP</t>
  </si>
  <si>
    <t>28.05.2021</t>
  </si>
  <si>
    <t>AMC SRL</t>
  </si>
  <si>
    <t>02784080216</t>
  </si>
  <si>
    <t>BZ - 205303</t>
  </si>
  <si>
    <t>2022/006/EXP</t>
  </si>
  <si>
    <t>Klein</t>
  </si>
  <si>
    <t>10.05.2021</t>
  </si>
  <si>
    <t>AZIENDA AGRICOLA SOINI QUINTO E FIGLI</t>
  </si>
  <si>
    <t>00478750219</t>
  </si>
  <si>
    <t>BZ - 154775</t>
  </si>
  <si>
    <t>2022/007/EXP</t>
  </si>
  <si>
    <t>26.05.2021</t>
  </si>
  <si>
    <t>BACKSTUBE PROFANTER SRL</t>
  </si>
  <si>
    <t>00974260218</t>
  </si>
  <si>
    <t>BZ-96375</t>
  </si>
  <si>
    <t>2022/008/EXP-2</t>
  </si>
  <si>
    <t>18.05.2021</t>
  </si>
  <si>
    <t>BERGILA GMBH</t>
  </si>
  <si>
    <t>02718990217</t>
  </si>
  <si>
    <t>BZ-199938</t>
  </si>
  <si>
    <t>2022/009/EXP</t>
  </si>
  <si>
    <t>25.05.2021</t>
  </si>
  <si>
    <t>Birrificio Gardena Srl</t>
  </si>
  <si>
    <t>02923180216</t>
  </si>
  <si>
    <t>BZ-216938</t>
  </si>
  <si>
    <t>2022/010/EXP</t>
  </si>
  <si>
    <t>04.05.2021</t>
  </si>
  <si>
    <t>BIOEXPRESS SRL</t>
  </si>
  <si>
    <t>02663780126</t>
  </si>
  <si>
    <t>BZ-180810</t>
  </si>
  <si>
    <t>2022/011/EXP</t>
  </si>
  <si>
    <t>DEUR OHG</t>
  </si>
  <si>
    <t>00677080210</t>
  </si>
  <si>
    <t>BZ-101167</t>
  </si>
  <si>
    <t>2022/012/EXP</t>
  </si>
  <si>
    <t>06.05.2021</t>
  </si>
  <si>
    <t>FELSENSPECK D. GÖTSCH PETER</t>
  </si>
  <si>
    <t xml:space="preserve">01461550210   </t>
  </si>
  <si>
    <t>GTSPTR69D27F132Z</t>
  </si>
  <si>
    <t>BZ-139988</t>
  </si>
  <si>
    <t>2022/013/EXP</t>
  </si>
  <si>
    <t>27.05.2021</t>
  </si>
  <si>
    <t>KOFLER VIKTOR &amp; ANDREAS</t>
  </si>
  <si>
    <t>02888310212</t>
  </si>
  <si>
    <t>BZ-213948</t>
  </si>
  <si>
    <t>2022/014/EXP</t>
  </si>
  <si>
    <t>05.05.2021</t>
  </si>
  <si>
    <t>KONDITOREI MUTSCHLECHNER</t>
  </si>
  <si>
    <t>02330300217</t>
  </si>
  <si>
    <t>MTSMKS73A15B160U</t>
  </si>
  <si>
    <t>BZ-172693</t>
  </si>
  <si>
    <t>2022/015/EXP</t>
  </si>
  <si>
    <t>Kunstweberei Franz OHG</t>
  </si>
  <si>
    <t>00099830218</t>
  </si>
  <si>
    <t>BZ – 37009</t>
  </si>
  <si>
    <t>2022/016/EXP</t>
  </si>
  <si>
    <t>KUNSTWEBEREI GAIRDA OHG</t>
  </si>
  <si>
    <t>00172290215</t>
  </si>
  <si>
    <t>BZ-68025</t>
  </si>
  <si>
    <t>2022/017/EXP</t>
  </si>
  <si>
    <t>LEPI LEO PRINOTH GMBH</t>
  </si>
  <si>
    <t>01192840211</t>
  </si>
  <si>
    <t>BZ-105466</t>
  </si>
  <si>
    <t>2022/018/EXP</t>
  </si>
  <si>
    <t>07.05.2021</t>
  </si>
  <si>
    <t>Metzgerei Silbernagl</t>
  </si>
  <si>
    <t>02571420211</t>
  </si>
  <si>
    <t>SNNCRS73D27A952U</t>
  </si>
  <si>
    <t>BZ-188652</t>
  </si>
  <si>
    <t>2022/019/EXP</t>
  </si>
  <si>
    <t>MUSSNER ANDREAS</t>
  </si>
  <si>
    <t>00188590210</t>
  </si>
  <si>
    <t>MSSNDR47S30I591R</t>
  </si>
  <si>
    <t>BZ-70186</t>
  </si>
  <si>
    <t>2022/020/EXP</t>
  </si>
  <si>
    <t>MY SENSO SRL</t>
  </si>
  <si>
    <t>02804180210</t>
  </si>
  <si>
    <t>BZ-207034</t>
  </si>
  <si>
    <t>2022/021/EXP</t>
  </si>
  <si>
    <t>11.05.2021</t>
  </si>
  <si>
    <t>NAGLER SRL TESSITURA ARTISTICA</t>
  </si>
  <si>
    <t>01290910213</t>
  </si>
  <si>
    <t>BZ-111805</t>
  </si>
  <si>
    <t>2022/022/EXP</t>
  </si>
  <si>
    <t>ORTHOPANT GMBH</t>
  </si>
  <si>
    <t>02952000210</t>
  </si>
  <si>
    <t>BZ - 219351</t>
  </si>
  <si>
    <t>2022/023/EXP</t>
  </si>
  <si>
    <t>03.06.2021</t>
  </si>
  <si>
    <t>SÜDTIROL STYLE by FLOCKY</t>
  </si>
  <si>
    <t>02962910218</t>
  </si>
  <si>
    <t>BRGFRN66D26B220I</t>
  </si>
  <si>
    <t>BZ-220281</t>
  </si>
  <si>
    <t>2022/024/EXP</t>
  </si>
  <si>
    <t>30.05.2021</t>
  </si>
  <si>
    <t>SANSTA TRADING OHG</t>
  </si>
  <si>
    <t>02755260219</t>
  </si>
  <si>
    <t>BZ-202944</t>
  </si>
  <si>
    <t>2022/025/EXP</t>
  </si>
  <si>
    <t>SPECKLADELE KG</t>
  </si>
  <si>
    <t>02341000210</t>
  </si>
  <si>
    <t>BZ - 172193</t>
  </si>
  <si>
    <t>2022/026/EXP</t>
  </si>
  <si>
    <t>SÜDTIROLER BAUERNBUNDGENOSSENSCHAFT (GALLO ROSSO)</t>
  </si>
  <si>
    <t>00867870214</t>
  </si>
  <si>
    <t>80004160216</t>
  </si>
  <si>
    <t>BZ-79169</t>
  </si>
  <si>
    <t>2022/027/EXP</t>
  </si>
  <si>
    <t>20.05.2021</t>
  </si>
  <si>
    <t>ULPE SAS DI DANIEL PERATHONER</t>
  </si>
  <si>
    <t>02550300210</t>
  </si>
  <si>
    <t>BZ-186881</t>
  </si>
  <si>
    <t>2022/028/EXP</t>
  </si>
  <si>
    <t>VOG - VERBAND DER SÜDTIROLER OBSTGENOSSENSCHAFTEN</t>
  </si>
  <si>
    <t>00122310212</t>
  </si>
  <si>
    <t>BZ - 27896</t>
  </si>
  <si>
    <t>2022/029/EXP</t>
  </si>
  <si>
    <t>31.07</t>
  </si>
  <si>
    <t>VONTAVON SRL</t>
  </si>
  <si>
    <t>02749070211</t>
  </si>
  <si>
    <t>BZ-202443</t>
  </si>
  <si>
    <t>2022/030/EXP</t>
  </si>
  <si>
    <t>WAMS FASHION SRLS</t>
  </si>
  <si>
    <t>02787060215</t>
  </si>
  <si>
    <t>BZ-205549</t>
  </si>
  <si>
    <t>2022/031/EXP</t>
  </si>
  <si>
    <t>Willi Bernardi &amp; C. OHG</t>
  </si>
  <si>
    <t>00701330219</t>
  </si>
  <si>
    <t>BZ - 111492</t>
  </si>
  <si>
    <t>2022/032/EXP</t>
  </si>
  <si>
    <t>19.05.2021</t>
  </si>
  <si>
    <t>DISTILLERIA PRIVATA UNTERTHURNER SRL</t>
  </si>
  <si>
    <t>00918130212</t>
  </si>
  <si>
    <t>BZ-96043</t>
  </si>
  <si>
    <t>2022/033/EXP</t>
  </si>
  <si>
    <t>FASUI (Hansjörg Oberdörfer) - Südtiroler Bio-Bergkräuter</t>
  </si>
  <si>
    <t>01229740210</t>
  </si>
  <si>
    <t>BRDHSJ67A08I729M</t>
  </si>
  <si>
    <t>BZ-137026</t>
  </si>
  <si>
    <t>2022/034/EXP</t>
  </si>
  <si>
    <t>06.11.2021</t>
  </si>
  <si>
    <t>10.11.2021</t>
  </si>
  <si>
    <t>Rossin GmbH</t>
  </si>
  <si>
    <t>02421720216</t>
  </si>
  <si>
    <t>BZ-177449</t>
  </si>
  <si>
    <t>31.12.</t>
  </si>
  <si>
    <t>Veranstaltung Alpine Ansichten</t>
  </si>
  <si>
    <t>Evento Alpine Ansichten</t>
  </si>
  <si>
    <t>21.09.2021</t>
  </si>
  <si>
    <t>23.11.2021</t>
  </si>
  <si>
    <t>24.11.2021</t>
  </si>
  <si>
    <t>Teka GmbH</t>
  </si>
  <si>
    <t>04926550965</t>
  </si>
  <si>
    <t>BZ-184160</t>
  </si>
  <si>
    <t>Groß</t>
  </si>
  <si>
    <t>Solunio</t>
  </si>
  <si>
    <t>02780740219</t>
  </si>
  <si>
    <t>BZ-205052</t>
  </si>
  <si>
    <t>Exportprojekt Deutschland</t>
  </si>
  <si>
    <t>Progetto export Germania</t>
  </si>
  <si>
    <t>22.12.2020</t>
  </si>
  <si>
    <t>18.01.2021</t>
  </si>
  <si>
    <t>22.12.2021</t>
  </si>
  <si>
    <t>G. Pfitscher GmbH</t>
  </si>
  <si>
    <t>02526440215</t>
  </si>
  <si>
    <t>BZ-184643</t>
  </si>
  <si>
    <t>Exportprojekt Österreich</t>
  </si>
  <si>
    <t>Progetto export Austria</t>
  </si>
  <si>
    <t>10.09.2021</t>
  </si>
  <si>
    <t>01.10.2021</t>
  </si>
  <si>
    <t>2022/035/EXP</t>
  </si>
  <si>
    <t>2022/036/EXP</t>
  </si>
  <si>
    <t>2022/037/EXP</t>
  </si>
  <si>
    <t>2022/038/EXP</t>
  </si>
  <si>
    <t>31/01/2022</t>
  </si>
  <si>
    <t>A004</t>
  </si>
  <si>
    <t>SCT Technology GmbH</t>
  </si>
  <si>
    <t>02605390216</t>
  </si>
  <si>
    <t>BZ-191048</t>
  </si>
  <si>
    <t>02.04.2021</t>
  </si>
  <si>
    <t>06.04.2021</t>
  </si>
  <si>
    <t>Milchhof Brixen</t>
  </si>
  <si>
    <t>00099750218</t>
  </si>
  <si>
    <t>BZ-66218</t>
  </si>
  <si>
    <t>Exportprojekt UK</t>
  </si>
  <si>
    <t>Progetto export UK</t>
  </si>
  <si>
    <t>17.03.2021</t>
  </si>
  <si>
    <t>01.04.2021</t>
  </si>
  <si>
    <t>2022/039/EXP</t>
  </si>
  <si>
    <t>2022/040/EXP</t>
  </si>
  <si>
    <t>A005</t>
  </si>
  <si>
    <t>Schreyögg GmbH</t>
  </si>
  <si>
    <t>01371270214</t>
  </si>
  <si>
    <t>BZ-116598</t>
  </si>
  <si>
    <t>Exportprojekt Polen</t>
  </si>
  <si>
    <t>Progetto export Polonia</t>
  </si>
  <si>
    <t>2022/041/EXP</t>
  </si>
  <si>
    <t>A006</t>
  </si>
  <si>
    <t>AGS-Systems Gmbh</t>
  </si>
  <si>
    <t>02509250219</t>
  </si>
  <si>
    <t>Vertriebscoaching</t>
  </si>
  <si>
    <t>Coaching vendite</t>
  </si>
  <si>
    <t>30.11.2021</t>
  </si>
  <si>
    <t>Photogram Gmbh</t>
  </si>
  <si>
    <t>03104850213</t>
  </si>
  <si>
    <t>04.11.2021</t>
  </si>
  <si>
    <t>28.02.2022</t>
  </si>
  <si>
    <t>2022/042/EXP</t>
  </si>
  <si>
    <t>2022/043/EXP</t>
  </si>
  <si>
    <t>BZ-183527</t>
  </si>
  <si>
    <t>BZ-232479</t>
  </si>
  <si>
    <t>A007</t>
  </si>
  <si>
    <t>Digital World vGmbH (Selbergmocht)</t>
  </si>
  <si>
    <t>BZ-231536</t>
  </si>
  <si>
    <t>Digital Marketing Coach</t>
  </si>
  <si>
    <t>01.10.21</t>
  </si>
  <si>
    <t>4.10.21</t>
  </si>
  <si>
    <t>16.03.22</t>
  </si>
  <si>
    <t>Aichner Manuel (Art of Care)</t>
  </si>
  <si>
    <t>02618130211</t>
  </si>
  <si>
    <t>CHNMNL74s24B220Y</t>
  </si>
  <si>
    <t>BZ-161635</t>
  </si>
  <si>
    <t>Digital Sales Coach</t>
  </si>
  <si>
    <t>21.10.21</t>
  </si>
  <si>
    <t>03.11.21</t>
  </si>
  <si>
    <t>Moriggl RISAN GmbH</t>
  </si>
  <si>
    <t>02893540217</t>
  </si>
  <si>
    <t>BZ-214359</t>
  </si>
  <si>
    <t>25.10.21</t>
  </si>
  <si>
    <t xml:space="preserve"> METALLATELIER DES        
SCHWAZER CHRISTOPH</t>
  </si>
  <si>
    <t> 02655860217</t>
  </si>
  <si>
    <t>BZ-194696</t>
  </si>
  <si>
    <t>AIRHELMET S.R.L. (720)</t>
  </si>
  <si>
    <t>02341980221</t>
  </si>
  <si>
    <t>BZ-220527</t>
  </si>
  <si>
    <t>WEICO G.M.B.H.</t>
  </si>
  <si>
    <t>02478870211</t>
  </si>
  <si>
    <t>BZ-181388</t>
  </si>
  <si>
    <t>2022/044/EXP</t>
  </si>
  <si>
    <t>2022/045/EXP</t>
  </si>
  <si>
    <t>2022/046/EXP</t>
  </si>
  <si>
    <t>2022/047/EXP</t>
  </si>
  <si>
    <t>2022/048/EXP</t>
  </si>
  <si>
    <t>2022/049/EXP</t>
  </si>
  <si>
    <t>A008</t>
  </si>
  <si>
    <t>03093580219</t>
  </si>
  <si>
    <t>SCHCRS75R18F132S</t>
  </si>
  <si>
    <t>Holztechnik Marseiler</t>
  </si>
  <si>
    <t>01288150210</t>
  </si>
  <si>
    <t>BZ-111550</t>
  </si>
  <si>
    <t>Vertriebskooperation</t>
  </si>
  <si>
    <t>31.03.2022</t>
  </si>
  <si>
    <t>Keim Fenster</t>
  </si>
  <si>
    <t>KMERPH81B04M067L</t>
  </si>
  <si>
    <t>BZ-176430</t>
  </si>
  <si>
    <t>Holzbau Brugger</t>
  </si>
  <si>
    <t>02890100213</t>
  </si>
  <si>
    <t>BZ-214085</t>
  </si>
  <si>
    <t>Ahrntaler Gmbh</t>
  </si>
  <si>
    <t>00594000218</t>
  </si>
  <si>
    <t>BZ-88294</t>
  </si>
  <si>
    <t>Movi KG</t>
  </si>
  <si>
    <t>02812190219</t>
  </si>
  <si>
    <t>BZ-207760</t>
  </si>
  <si>
    <t>Schlosserei Moser</t>
  </si>
  <si>
    <t>01510800210</t>
  </si>
  <si>
    <t>BZ-125762</t>
  </si>
  <si>
    <t>Nussbaumer Leo</t>
  </si>
  <si>
    <t>NSSLHR98H16M067L</t>
  </si>
  <si>
    <t>BZ-229202</t>
  </si>
  <si>
    <t xml:space="preserve">Stecher Isol GmH </t>
  </si>
  <si>
    <t>01267920211</t>
  </si>
  <si>
    <t>BZ-110351</t>
  </si>
  <si>
    <t>Alpiputz Gmbh</t>
  </si>
  <si>
    <t>03022800217</t>
  </si>
  <si>
    <t>BZ-225239</t>
  </si>
  <si>
    <t>Kind Gustav Gmbh</t>
  </si>
  <si>
    <t>02449960216</t>
  </si>
  <si>
    <t>BZ-179474</t>
  </si>
  <si>
    <t>Christof Zitturi &amp; Co. OHG</t>
  </si>
  <si>
    <t>00463730218</t>
  </si>
  <si>
    <t>BZ-83195</t>
  </si>
  <si>
    <t>04.02.2022</t>
  </si>
  <si>
    <t>06.04.2022</t>
  </si>
  <si>
    <t>07.04.2022</t>
  </si>
  <si>
    <t xml:space="preserve">Mair Josef &amp; Co. KG </t>
  </si>
  <si>
    <t>00868700212</t>
  </si>
  <si>
    <t>BZ-92485</t>
  </si>
  <si>
    <t>08.03.2022</t>
  </si>
  <si>
    <t>Auroport srl</t>
  </si>
  <si>
    <t>01688160215</t>
  </si>
  <si>
    <t>BZ-157131</t>
  </si>
  <si>
    <t>31:12</t>
  </si>
  <si>
    <t>04.04.2022</t>
  </si>
  <si>
    <t>Bergmilch Südtirol</t>
  </si>
  <si>
    <t>01661820215</t>
  </si>
  <si>
    <t>BZ - 155343</t>
  </si>
  <si>
    <t>14.04.22</t>
  </si>
  <si>
    <t>5.05.22</t>
  </si>
  <si>
    <t>7.05.22</t>
  </si>
  <si>
    <t>Kellerei Tramin</t>
  </si>
  <si>
    <t>00120790217</t>
  </si>
  <si>
    <t>BZ - 32487</t>
  </si>
  <si>
    <t>31.08</t>
  </si>
  <si>
    <t>15.04.22</t>
  </si>
  <si>
    <t>Moser GmbH</t>
  </si>
  <si>
    <t>00213820210</t>
  </si>
  <si>
    <t>21.04.22</t>
  </si>
  <si>
    <t>Recla AG</t>
  </si>
  <si>
    <t>00457350213</t>
  </si>
  <si>
    <t>BZ - 81106</t>
  </si>
  <si>
    <t>19.04.22</t>
  </si>
  <si>
    <t>Brennerei Walcher GmbH</t>
  </si>
  <si>
    <t>01180270215</t>
  </si>
  <si>
    <t>BZ - 105020</t>
  </si>
  <si>
    <t>11.04.22</t>
  </si>
  <si>
    <t>G.Pfitscher GmbH</t>
  </si>
  <si>
    <t>BZ - 184643</t>
  </si>
  <si>
    <t>12.04.22</t>
  </si>
  <si>
    <t>2022/050/EXP</t>
  </si>
  <si>
    <t>2022/051/EXP</t>
  </si>
  <si>
    <t>2022/052/EXP</t>
  </si>
  <si>
    <t>2022/053/EXP</t>
  </si>
  <si>
    <t>2022/054/EXP</t>
  </si>
  <si>
    <t>2022/055/EXP</t>
  </si>
  <si>
    <t>2022/056/EXP</t>
  </si>
  <si>
    <t>2022/057/EXP</t>
  </si>
  <si>
    <t>2022/058/EXP</t>
  </si>
  <si>
    <t>2022/059/EXP</t>
  </si>
  <si>
    <t>2022/060/EXP</t>
  </si>
  <si>
    <t>2022/061/EXP</t>
  </si>
  <si>
    <t xml:space="preserve">Cooperazioni per l'export </t>
  </si>
  <si>
    <t>2022/062/EXP</t>
  </si>
  <si>
    <t>2022/063/EXP</t>
  </si>
  <si>
    <t>2022/064/EXP</t>
  </si>
  <si>
    <t>2022/065/EXP</t>
  </si>
  <si>
    <t>2022/066/EXP</t>
  </si>
  <si>
    <t>2022/067/EXP</t>
  </si>
  <si>
    <t>2022/068/EXP</t>
  </si>
  <si>
    <t>Perspective (EU) 2022 - Viaggi imprenditoriali</t>
  </si>
  <si>
    <t>Perspective (EU) 2022 - Unternehmerreisen</t>
  </si>
  <si>
    <t>Viaggio di delegazione USA - Delegazioni provenienti dall’estero</t>
  </si>
  <si>
    <t>Unternehmerreise USA -  Delegationsbesuche</t>
  </si>
  <si>
    <t>A009</t>
  </si>
  <si>
    <t xml:space="preserve">8933770	</t>
  </si>
  <si>
    <t>BZ - 76982</t>
  </si>
  <si>
    <t>A010</t>
  </si>
  <si>
    <t>A011</t>
  </si>
  <si>
    <t>Fructus Meran AG</t>
  </si>
  <si>
    <t>Digitale Unternehmerreise Südafrika 2021</t>
  </si>
  <si>
    <t>Viaggio imprenditioriale digitale Sudafrica 2021</t>
  </si>
  <si>
    <t>2022/069/EXP</t>
  </si>
  <si>
    <t>2022/070/EXP</t>
  </si>
  <si>
    <t>2022/071/EXP</t>
  </si>
  <si>
    <t>Ilmer Maschinenbau GmbH</t>
  </si>
  <si>
    <t xml:space="preserve">E. Mitterer K.G. des Anton Mitterer &amp; Co. </t>
  </si>
  <si>
    <t>A012</t>
  </si>
  <si>
    <t>01442410211</t>
  </si>
  <si>
    <t>02476890211</t>
  </si>
  <si>
    <t>00206530214</t>
  </si>
  <si>
    <t xml:space="preserve"> BZ - 121189 </t>
  </si>
  <si>
    <t>BZ - 181244</t>
  </si>
  <si>
    <t xml:space="preserve">BZ - 75645 </t>
  </si>
  <si>
    <t>01220610214</t>
  </si>
  <si>
    <t>BZ-107705</t>
  </si>
  <si>
    <t>Exportprojekt</t>
  </si>
  <si>
    <t>2022/072/EXP</t>
  </si>
  <si>
    <t>Progetto export</t>
  </si>
  <si>
    <t>Elektra Srl - GmbH</t>
  </si>
  <si>
    <t>A013</t>
  </si>
  <si>
    <t>EWO Gmbh</t>
  </si>
  <si>
    <t>01603000215</t>
  </si>
  <si>
    <t>Beratung int Recht</t>
  </si>
  <si>
    <t>Consulenza dir. Internaz.</t>
  </si>
  <si>
    <t>Rasenfix GmbH</t>
  </si>
  <si>
    <t>02528020213</t>
  </si>
  <si>
    <t>Beratung int. Recht</t>
  </si>
  <si>
    <t>Consulenza diritto int.</t>
  </si>
  <si>
    <t>02891120210</t>
  </si>
  <si>
    <t>coaching vendite</t>
  </si>
  <si>
    <t>02295430215</t>
  </si>
  <si>
    <t>01598250213</t>
  </si>
  <si>
    <t>BZ-184949</t>
  </si>
  <si>
    <t>BZ-214168</t>
  </si>
  <si>
    <t>BZ-169122</t>
  </si>
  <si>
    <t>BZ-132041</t>
  </si>
  <si>
    <t>2022/073/EXP</t>
  </si>
  <si>
    <t>2022/074/EXP</t>
  </si>
  <si>
    <t>2022/075/EXP</t>
  </si>
  <si>
    <t>2022/076/EXP</t>
  </si>
  <si>
    <t>2022/077/EXP</t>
  </si>
  <si>
    <t>OBERHOELLER CHOCOLATE SAS DI OBERHOELLER MICHAEL &amp; HANNES</t>
  </si>
  <si>
    <t>Moriggl Risan GmbH</t>
  </si>
  <si>
    <t>W.M. GmbH</t>
  </si>
  <si>
    <t>ZE PE' SAS di Giuseppe Zema &amp; Co.</t>
  </si>
  <si>
    <t>A014</t>
  </si>
  <si>
    <t>A015</t>
  </si>
  <si>
    <t>BZ-132510</t>
  </si>
  <si>
    <t>2022/078/EXP</t>
  </si>
  <si>
    <t>Biometic GmbH</t>
  </si>
  <si>
    <t>02766140210</t>
  </si>
  <si>
    <t>BZ - 203860</t>
  </si>
  <si>
    <t>Durchführung von Messeveranstaltungen</t>
  </si>
  <si>
    <t>Partecipazione a manifestazioni fieristiche</t>
  </si>
  <si>
    <t>31.05.21</t>
  </si>
  <si>
    <t>26.04.22</t>
  </si>
  <si>
    <t>29.04.22</t>
  </si>
  <si>
    <t>00648060218</t>
  </si>
  <si>
    <t>BZ - 94273</t>
  </si>
  <si>
    <t>17.08.21</t>
  </si>
  <si>
    <t>Tribus GmbH</t>
  </si>
  <si>
    <t>03068820210</t>
  </si>
  <si>
    <t>BZ - 229498</t>
  </si>
  <si>
    <t>18.10.21</t>
  </si>
  <si>
    <t>A016</t>
  </si>
  <si>
    <t>Inoxstahlbau GmbH</t>
  </si>
  <si>
    <t>Platter Metall Gmbh</t>
  </si>
  <si>
    <t>02830240210</t>
  </si>
  <si>
    <t>BZ-209282</t>
  </si>
  <si>
    <t>Coaching Vendita</t>
  </si>
  <si>
    <t>21.12.2021</t>
  </si>
  <si>
    <t>Intercom Dr. Leitner Gmbh</t>
  </si>
  <si>
    <t>00534750211</t>
  </si>
  <si>
    <t>BZ-85488</t>
  </si>
  <si>
    <t xml:space="preserve">consulenza diritto int. </t>
  </si>
  <si>
    <t>15.03.2022</t>
  </si>
  <si>
    <t>Topcontrol Gmbh</t>
  </si>
  <si>
    <t>02546400215</t>
  </si>
  <si>
    <t>BZ-186567</t>
  </si>
  <si>
    <t>28.04.2022</t>
  </si>
  <si>
    <t>2022/082/EXP</t>
  </si>
  <si>
    <t>2022/083/EXP</t>
  </si>
  <si>
    <t>2022/084/EXP</t>
  </si>
  <si>
    <t>A018</t>
  </si>
  <si>
    <t>Arunda Srl</t>
  </si>
  <si>
    <t>00564660215</t>
  </si>
  <si>
    <t>BZ - 86458</t>
  </si>
  <si>
    <t>Messe Vinitaly 2022</t>
  </si>
  <si>
    <t>Fiera Vinitaly 2022</t>
  </si>
  <si>
    <t>Bergkellerei Passeier des Pixner Konrad</t>
  </si>
  <si>
    <t>02886420211</t>
  </si>
  <si>
    <t>PXNKRD86T13F132X</t>
  </si>
  <si>
    <t>BZ - 213795</t>
  </si>
  <si>
    <t>BESSERER DES MAIR OTMAR</t>
  </si>
  <si>
    <t>01530140217</t>
  </si>
  <si>
    <t>MRATMR62R22D571P</t>
  </si>
  <si>
    <t>BZ - 142937</t>
  </si>
  <si>
    <t>Brunnenhof des Rottensteiner Kurt</t>
  </si>
  <si>
    <t>01258340213</t>
  </si>
  <si>
    <t>RTTKRT68C26A952Y</t>
  </si>
  <si>
    <t xml:space="preserve">BZ-146967  </t>
  </si>
  <si>
    <t xml:space="preserve">Kleinst </t>
  </si>
  <si>
    <t>Cantina Produttori Bolzano - Soc. Coop.</t>
  </si>
  <si>
    <t>00121460216</t>
  </si>
  <si>
    <t>BZ - 15364</t>
  </si>
  <si>
    <t>Josef Brigl Srl</t>
  </si>
  <si>
    <t>01756300214</t>
  </si>
  <si>
    <t>BZ - 161914</t>
  </si>
  <si>
    <t>30.06</t>
  </si>
  <si>
    <t>Baron di Pauli Srl</t>
  </si>
  <si>
    <t>02354460210</t>
  </si>
  <si>
    <t>BZ - 173051</t>
  </si>
  <si>
    <t>Kuenburg Graf Eberhard &amp; Co Sas</t>
  </si>
  <si>
    <t>01207400217</t>
  </si>
  <si>
    <t>BZ - 106762</t>
  </si>
  <si>
    <t>WEINKELLEREI CASTELFEDER KG DES GIOVANETT GUENTHER &amp; CO.</t>
  </si>
  <si>
    <t>00550510218</t>
  </si>
  <si>
    <t>BZ - 86084</t>
  </si>
  <si>
    <t>Kellerei Schreckbichl</t>
  </si>
  <si>
    <t>00126870211</t>
  </si>
  <si>
    <t>BZ - 51164</t>
  </si>
  <si>
    <t>Az. Agr. Ferruccio Carlotto</t>
  </si>
  <si>
    <t>01515860219</t>
  </si>
  <si>
    <t>CRLFRC52L21D392I</t>
  </si>
  <si>
    <t>BZ - 137924</t>
  </si>
  <si>
    <t>Peter Dipoli</t>
  </si>
  <si>
    <t>00905450219</t>
  </si>
  <si>
    <t>DPLPTR54B25E421P</t>
  </si>
  <si>
    <t>BZ - 114520</t>
  </si>
  <si>
    <t>Kellerei Sankt Michael-Eppan Gen. Gen. Landw. Ges.</t>
  </si>
  <si>
    <t>00126670215</t>
  </si>
  <si>
    <t>BZ - 9218</t>
  </si>
  <si>
    <t>WILHELM ELENA WALCH S.R.L.</t>
  </si>
  <si>
    <t>00851290213</t>
  </si>
  <si>
    <t>BZ - 91584</t>
  </si>
  <si>
    <t>Unterthiner Florian</t>
  </si>
  <si>
    <t>02764200214</t>
  </si>
  <si>
    <t>NTRFRN78H26A952H</t>
  </si>
  <si>
    <t>BZ-203816</t>
  </si>
  <si>
    <t>EGGER RAMER S.R.L. - SOCIETA' AGRICOLA</t>
  </si>
  <si>
    <t>00098020217</t>
  </si>
  <si>
    <t>BZ - 53042</t>
  </si>
  <si>
    <t>31.05</t>
  </si>
  <si>
    <t>FALKENSTEIN DES PRATZNER FRANZ</t>
  </si>
  <si>
    <t>01377950215</t>
  </si>
  <si>
    <t>PRTFNZ61R10F849D</t>
  </si>
  <si>
    <t>BZ - 145839</t>
  </si>
  <si>
    <t>Flieder des Ramoser Stefan</t>
  </si>
  <si>
    <t>01481010211</t>
  </si>
  <si>
    <t>RMSSFN64E21A952H</t>
  </si>
  <si>
    <t>BZ - 146569</t>
  </si>
  <si>
    <t>GLOEGGL DES GOJER FRANZ</t>
  </si>
  <si>
    <t>01101270211</t>
  </si>
  <si>
    <t>BZ 139106</t>
  </si>
  <si>
    <t xml:space="preserve">Kellereigenossenschaft Girlan - Landw. Ges. </t>
  </si>
  <si>
    <t>00124770215</t>
  </si>
  <si>
    <t>BZ - 9224</t>
  </si>
  <si>
    <t xml:space="preserve">Griesbauerhof des Mumelter Georg </t>
  </si>
  <si>
    <t>00215640210</t>
  </si>
  <si>
    <t>MMLGRG56T17A952G</t>
  </si>
  <si>
    <t>BZ - 135198</t>
  </si>
  <si>
    <t xml:space="preserve">Gumphof des Prackwieser Markus </t>
  </si>
  <si>
    <t>02263030211</t>
  </si>
  <si>
    <t>PRCMKS72T21A952T</t>
  </si>
  <si>
    <t>BZ - 166928</t>
  </si>
  <si>
    <t>Franz Haas Srl</t>
  </si>
  <si>
    <t>01563890217</t>
  </si>
  <si>
    <t>BZ - 129126</t>
  </si>
  <si>
    <t>HADERBURG SAS DI A. OCHSENREITER &amp; C. - SOCIETA' AGRICOLA</t>
  </si>
  <si>
    <t>00435580212</t>
  </si>
  <si>
    <t xml:space="preserve">BZ-81469 </t>
  </si>
  <si>
    <t xml:space="preserve">Tenuta Joseph Hofstätter Srl </t>
  </si>
  <si>
    <t>00619540214</t>
  </si>
  <si>
    <t>BZ - 89578</t>
  </si>
  <si>
    <t xml:space="preserve">Kellerei Kurtatsch Gen. Landw. Ges. </t>
  </si>
  <si>
    <t>00122150212</t>
  </si>
  <si>
    <t>BZ - 32028</t>
  </si>
  <si>
    <t>FR. KUPELWIESER S.A.S. DI ZEMMER PETER &amp; C.</t>
  </si>
  <si>
    <t>00528370216</t>
  </si>
  <si>
    <t>BZ - 84985</t>
  </si>
  <si>
    <t xml:space="preserve">Kellerei Kaltern Gen. Land. Ges. </t>
  </si>
  <si>
    <t>00126320217</t>
  </si>
  <si>
    <t>BZ - 4395</t>
  </si>
  <si>
    <t>Kuenhof des Peter Pliger</t>
  </si>
  <si>
    <t>01290710217</t>
  </si>
  <si>
    <t xml:space="preserve">PLGPTR59C24B160R </t>
  </si>
  <si>
    <t>BZ - 154222</t>
  </si>
  <si>
    <t>Weingut Klosterhof des Andergassen Oskar</t>
  </si>
  <si>
    <t>00556930212</t>
  </si>
  <si>
    <t>NDRSKR60E28B397R</t>
  </si>
  <si>
    <t>BZ - 134808</t>
  </si>
  <si>
    <t>KOEFERERHOF DES KERSCHBAUMER GUENTHER</t>
  </si>
  <si>
    <t>02685410215</t>
  </si>
  <si>
    <t>KRSGTH70M16B160N</t>
  </si>
  <si>
    <t>BZ - 197091</t>
  </si>
  <si>
    <t>Tenuta Kornell di Florian Brigl</t>
  </si>
  <si>
    <t>01604830214</t>
  </si>
  <si>
    <t>BRGFRN75C05A952Z</t>
  </si>
  <si>
    <t>BZ - 137054</t>
  </si>
  <si>
    <t>SPOEGLER HANS JOCHEN - Larcherhof</t>
  </si>
  <si>
    <t>02873700211</t>
  </si>
  <si>
    <t>SPGHSJ87P08A952T</t>
  </si>
  <si>
    <t>BZ - 212825</t>
  </si>
  <si>
    <t>BARON LONGO DI VON LONGO LIEBENSTEIN ANTON</t>
  </si>
  <si>
    <t>02665010217</t>
  </si>
  <si>
    <t>VNLNTN85T14A952Q</t>
  </si>
  <si>
    <t>BZ - 195390</t>
  </si>
  <si>
    <t xml:space="preserve">Kellerei Meran Burggräfler Gen. Landw. Ges. </t>
  </si>
  <si>
    <t>00126570217</t>
  </si>
  <si>
    <t>BZ - 5372</t>
  </si>
  <si>
    <t>Martini Lorenz</t>
  </si>
  <si>
    <t>01183540218</t>
  </si>
  <si>
    <t>MRTLNZ59R03A332B</t>
  </si>
  <si>
    <t>BZ - 105024</t>
  </si>
  <si>
    <t>K. MARTINI &amp; SOHN DES GABRIEL MARTINI &amp; CO. K.G.</t>
  </si>
  <si>
    <t>00603390212</t>
  </si>
  <si>
    <t xml:space="preserve">BZ - 88596  </t>
  </si>
  <si>
    <t>MLJRBN70R29A952D</t>
  </si>
  <si>
    <t>BZ - 235010</t>
  </si>
  <si>
    <t>MANINCOR S.R.L. - SOCIETA' AGRICOLA</t>
  </si>
  <si>
    <t>00588470211</t>
  </si>
  <si>
    <t>BZ - 87736</t>
  </si>
  <si>
    <t>Unterganzner des Mayr Josephus</t>
  </si>
  <si>
    <t>01045860218</t>
  </si>
  <si>
    <t>MYRJPH60R04A952C</t>
  </si>
  <si>
    <t>BZ - 143652</t>
  </si>
  <si>
    <t>Weingut Messnerhof - Pichler Bernhard</t>
  </si>
  <si>
    <t>00766610216</t>
  </si>
  <si>
    <t>PCHBNH70S17A952Y</t>
  </si>
  <si>
    <t>BZ - 162237</t>
  </si>
  <si>
    <t>Muri-Gries des Szukics Stefan &amp; Co. KG</t>
  </si>
  <si>
    <t>01461970210</t>
  </si>
  <si>
    <t>BZ - 122127</t>
  </si>
  <si>
    <t xml:space="preserve"> Niedrist Ignaz </t>
  </si>
  <si>
    <t>00627650211</t>
  </si>
  <si>
    <t>NDRGNZ60T17A952E</t>
  </si>
  <si>
    <t>BZ - 143800</t>
  </si>
  <si>
    <t xml:space="preserve">Kellerei Nals Margreid </t>
  </si>
  <si>
    <t>00126790211</t>
  </si>
  <si>
    <t>BZ - 16983</t>
  </si>
  <si>
    <t>Obermoser des Rottensteiner Thomas</t>
  </si>
  <si>
    <t>02776800217</t>
  </si>
  <si>
    <t>RTTTMS77A28A952R</t>
  </si>
  <si>
    <t>BZ - 204712</t>
  </si>
  <si>
    <t xml:space="preserve">Mitterer Anita - Pardellerhof Montin </t>
  </si>
  <si>
    <t>02856040213</t>
  </si>
  <si>
    <t>MTTNTA77P55F132G</t>
  </si>
  <si>
    <t>BZ - 211464</t>
  </si>
  <si>
    <t>Weingut Plonerhof d. Tutzer Erhart &amp; Schafer Herta</t>
  </si>
  <si>
    <t>02399950217</t>
  </si>
  <si>
    <t>BZ - 176096</t>
  </si>
  <si>
    <t>31.01.</t>
  </si>
  <si>
    <t>Patrick Planer - Prackfolerhof</t>
  </si>
  <si>
    <t>02241220215</t>
  </si>
  <si>
    <t>PLNPRC82A26A952Z</t>
  </si>
  <si>
    <t xml:space="preserve">BZ-165452  </t>
  </si>
  <si>
    <t xml:space="preserve">Huber Andreas - Tenuta Pacherhof </t>
  </si>
  <si>
    <t>02501730218</t>
  </si>
  <si>
    <t>HBRNRS75L25B220L</t>
  </si>
  <si>
    <t>BZ - 182916</t>
  </si>
  <si>
    <t>03061060210</t>
  </si>
  <si>
    <t>PM-Consulting des Puff Markus - Tenuta Pitzner</t>
  </si>
  <si>
    <t>03003420217</t>
  </si>
  <si>
    <t>PFFMKS88P23A952T</t>
  </si>
  <si>
    <t>BZ - 223668</t>
  </si>
  <si>
    <t>Ritterhof Srl Cantina</t>
  </si>
  <si>
    <t>00473410215</t>
  </si>
  <si>
    <t>BZ - 84118</t>
  </si>
  <si>
    <t>Cantina Vini Hans Rottensteiner Srl</t>
  </si>
  <si>
    <t>00631110210</t>
  </si>
  <si>
    <t>BZ - 91204</t>
  </si>
  <si>
    <t>Augustiner Chorherrenstift Neustift</t>
  </si>
  <si>
    <t>00121700215</t>
  </si>
  <si>
    <t>81031280217</t>
  </si>
  <si>
    <t>BZ - 6891</t>
  </si>
  <si>
    <t>Hanni Ausserer Rosmarie - Stroblhof KG der Hanni Ausserer Christine</t>
  </si>
  <si>
    <t>01634600215</t>
  </si>
  <si>
    <t>HNNRMR70T44A952V</t>
  </si>
  <si>
    <t>BZ - 150801</t>
  </si>
  <si>
    <t>Kellerei Sankt Pauls Gen. Landw. Ges.</t>
  </si>
  <si>
    <t>00120200217</t>
  </si>
  <si>
    <t>BZ - 4184</t>
  </si>
  <si>
    <t>Seeperle KG des Rainer A. &amp; Co.</t>
  </si>
  <si>
    <t>01626470213</t>
  </si>
  <si>
    <t>BZ - 135684</t>
  </si>
  <si>
    <t>Baumgartner Hannes - Strasserhof</t>
  </si>
  <si>
    <t>02362930212</t>
  </si>
  <si>
    <t>BMGHNS79B02B160H</t>
  </si>
  <si>
    <t>BZ - 173548</t>
  </si>
  <si>
    <t>Weingut Peter Sölva OHG</t>
  </si>
  <si>
    <t>02213140219</t>
  </si>
  <si>
    <t>BZ - 163011</t>
  </si>
  <si>
    <t>Kellerei Terlan Gen. Land. Ges.</t>
  </si>
  <si>
    <t>00099510216</t>
  </si>
  <si>
    <t>BZ - 5703</t>
  </si>
  <si>
    <t>Kellerei Tramin Gen. Landw. Ges.</t>
  </si>
  <si>
    <t>Wachtler Peter - Azienda Ag. Taschlerhof</t>
  </si>
  <si>
    <t>01487670216</t>
  </si>
  <si>
    <t>WCHPTR71H06B160P</t>
  </si>
  <si>
    <t>BZ - 149686</t>
  </si>
  <si>
    <t xml:space="preserve">Thurnhof des Andreas Berger </t>
  </si>
  <si>
    <t>01454270214</t>
  </si>
  <si>
    <t>BRGNRS64H24A952T</t>
  </si>
  <si>
    <t>BZ - 137144</t>
  </si>
  <si>
    <t>Schlosskellerei Turmhof Tiefenbrunner GmbH</t>
  </si>
  <si>
    <t>01255160218</t>
  </si>
  <si>
    <t>BZ - 109578</t>
  </si>
  <si>
    <t>Castel Juval - Unterortl des Aurich Claus Martin</t>
  </si>
  <si>
    <t>01524760210</t>
  </si>
  <si>
    <t>RCHCSM58R14Z112T</t>
  </si>
  <si>
    <t>BZ - 146280</t>
  </si>
  <si>
    <t>Untermoserhof des Ramoser Georg</t>
  </si>
  <si>
    <t>01504800218</t>
  </si>
  <si>
    <t>RMSGRG61D24A952N</t>
  </si>
  <si>
    <t>BZ - 151929</t>
  </si>
  <si>
    <t xml:space="preserve">Kellerei Eisacktal Gen. Landw. Ges. </t>
  </si>
  <si>
    <t>00124420217</t>
  </si>
  <si>
    <t>BZ - 52588</t>
  </si>
  <si>
    <t>Hilpold Florian - Villscheider</t>
  </si>
  <si>
    <t>01633010218</t>
  </si>
  <si>
    <t>HLPFRN66A31B160M</t>
  </si>
  <si>
    <t>BZ - 136430</t>
  </si>
  <si>
    <t>Widmann Staffelfeld Ulmburg Andreas</t>
  </si>
  <si>
    <t>01049920216</t>
  </si>
  <si>
    <t>WDMNRS59R17A952F</t>
  </si>
  <si>
    <t>BZ - 149722</t>
  </si>
  <si>
    <t>Josef Weger des Johanes Weger</t>
  </si>
  <si>
    <t>02241140215</t>
  </si>
  <si>
    <t>WGRJNN61S21A952J</t>
  </si>
  <si>
    <t>BZ - 164817</t>
  </si>
  <si>
    <t>Ansitz Waldgries des  Plattner Christian</t>
  </si>
  <si>
    <t>02503560217</t>
  </si>
  <si>
    <t>PLTCRS72E09A952G</t>
  </si>
  <si>
    <t>BZ - 183080</t>
  </si>
  <si>
    <t>Wassererhof des Mock Christoph</t>
  </si>
  <si>
    <t>01628950212</t>
  </si>
  <si>
    <t>MCKCRS72P04A952I</t>
  </si>
  <si>
    <t>BZ - 142525</t>
  </si>
  <si>
    <t xml:space="preserve">Soelva Dieter (Niklaserhof) </t>
  </si>
  <si>
    <t>00731660213</t>
  </si>
  <si>
    <t>SLVDTR72H09A952Z</t>
  </si>
  <si>
    <t>BZ - 128210</t>
  </si>
  <si>
    <t>Weinkellerei Peter Zemmer KG des Zemmer Peter &amp; Co.</t>
  </si>
  <si>
    <t>00677420218</t>
  </si>
  <si>
    <t>BZ - 101181</t>
  </si>
  <si>
    <t>Brennerei A. Walcher</t>
  </si>
  <si>
    <t xml:space="preserve">BZ-105020 </t>
  </si>
  <si>
    <t>Messe Vinitaly Bio 2022</t>
  </si>
  <si>
    <t>Mittelberger &amp; Co. snc di Mittelberger Markus</t>
  </si>
  <si>
    <t>01537050211</t>
  </si>
  <si>
    <t>BZ-127316</t>
  </si>
  <si>
    <t>Messe Enolitech 2022</t>
  </si>
  <si>
    <t>2022/085/EXP</t>
  </si>
  <si>
    <t>2022/087/EXP</t>
  </si>
  <si>
    <t>2022/088/EXP</t>
  </si>
  <si>
    <t>2022/089/EXP</t>
  </si>
  <si>
    <t>2022/090/EXP</t>
  </si>
  <si>
    <t>2022/091/EXP</t>
  </si>
  <si>
    <t>2022/092/EXP</t>
  </si>
  <si>
    <t>2022/093/EXP</t>
  </si>
  <si>
    <t>2022/094/EXP</t>
  </si>
  <si>
    <t>2022/096/EXP</t>
  </si>
  <si>
    <t>2022/097/EXP</t>
  </si>
  <si>
    <t>2022/098/EXP</t>
  </si>
  <si>
    <t>2022/099/EXP</t>
  </si>
  <si>
    <t>2022/100/EXP</t>
  </si>
  <si>
    <t>2022/101/EXP</t>
  </si>
  <si>
    <t>2022/102/EXP</t>
  </si>
  <si>
    <t>2022/104/EXP</t>
  </si>
  <si>
    <t>2022/105/EXP</t>
  </si>
  <si>
    <t>2022/106/EXP</t>
  </si>
  <si>
    <t>2022/107/EXP</t>
  </si>
  <si>
    <t>2022/108/EXP</t>
  </si>
  <si>
    <t>2022/109/EXP</t>
  </si>
  <si>
    <t>2022/110/EXP</t>
  </si>
  <si>
    <t>2022/111/EXP</t>
  </si>
  <si>
    <t>2022/112/EXP</t>
  </si>
  <si>
    <t>2022/113/EXP</t>
  </si>
  <si>
    <t>2022/114/EXP</t>
  </si>
  <si>
    <t>2022/115/EXP</t>
  </si>
  <si>
    <t>2022/116/EXP</t>
  </si>
  <si>
    <t>2022/117/EXP</t>
  </si>
  <si>
    <t>2022/118/EXP</t>
  </si>
  <si>
    <t>2022/119/EXP</t>
  </si>
  <si>
    <t>2022/120/EXP</t>
  </si>
  <si>
    <t>2022/121/EXP</t>
  </si>
  <si>
    <t>2022/122/EXP</t>
  </si>
  <si>
    <t>2022/123/EXP</t>
  </si>
  <si>
    <t>2022/124/EXP</t>
  </si>
  <si>
    <t>2022/125/EXP</t>
  </si>
  <si>
    <t>2022/126/EXP</t>
  </si>
  <si>
    <t>2022/127/EXP</t>
  </si>
  <si>
    <t>2022/128/EXP</t>
  </si>
  <si>
    <t>2022/129/EXP</t>
  </si>
  <si>
    <t>2022/130/EXP</t>
  </si>
  <si>
    <t>2022/131/EXP</t>
  </si>
  <si>
    <t>2022/132/EXP</t>
  </si>
  <si>
    <t>2022/133/EXP</t>
  </si>
  <si>
    <t>2022/134/EXP</t>
  </si>
  <si>
    <t>2022/135/EXP</t>
  </si>
  <si>
    <t>2022/136/EXP</t>
  </si>
  <si>
    <t>2022/137/EXP</t>
  </si>
  <si>
    <t>2022/138/EXP</t>
  </si>
  <si>
    <t>2022/139/EXP</t>
  </si>
  <si>
    <t>2022/140/EXP</t>
  </si>
  <si>
    <t>2022/141/EXP</t>
  </si>
  <si>
    <t>2022/142/EXP</t>
  </si>
  <si>
    <t>2022/143/EXP</t>
  </si>
  <si>
    <t>2022/144/EXP</t>
  </si>
  <si>
    <t>2022/145/EXP</t>
  </si>
  <si>
    <t>2022/146/EXP</t>
  </si>
  <si>
    <t>2022/147/EXP</t>
  </si>
  <si>
    <t>2022/148/EXP</t>
  </si>
  <si>
    <t>2022/149/EXP</t>
  </si>
  <si>
    <t>2022/150/EXP</t>
  </si>
  <si>
    <t>2022/151/EXP</t>
  </si>
  <si>
    <t>2022/152/EXP</t>
  </si>
  <si>
    <t>2022/153/EXP</t>
  </si>
  <si>
    <t>2022/154/EXP</t>
  </si>
  <si>
    <t>2022/155/EXP</t>
  </si>
  <si>
    <t>2022/156/EXP</t>
  </si>
  <si>
    <t>2022/157/EXP</t>
  </si>
  <si>
    <t>2022/158/EXP</t>
  </si>
  <si>
    <t>2022/159/EXP</t>
  </si>
  <si>
    <t>2022/160/EXP</t>
  </si>
  <si>
    <t xml:space="preserve">Malojer Urban-Weinkellerei Gummererhof </t>
  </si>
  <si>
    <t>HSE SRL</t>
  </si>
  <si>
    <t>02263120228</t>
  </si>
  <si>
    <t xml:space="preserve">BZ-225414 </t>
  </si>
  <si>
    <t>Markteinstiegsprojekt HSE SRL - Deutschland 2021/22</t>
  </si>
  <si>
    <t>Progetto di incentivazione all'export HSE SRL - Germania 2021/22</t>
  </si>
  <si>
    <t>MILCHHOF BRIXEN GEN. UND LANDW. GES.</t>
  </si>
  <si>
    <t>00101010213</t>
  </si>
  <si>
    <t>BZ-9118</t>
  </si>
  <si>
    <t>Markteinstiegsportprojekt Frankreich 2021-22</t>
  </si>
  <si>
    <t>Progetto di incentivazione all'export Francia 2021-22</t>
  </si>
  <si>
    <t>02632180218</t>
  </si>
  <si>
    <t>BZ-193059</t>
  </si>
  <si>
    <t>Markteinstiegsprojekt USA</t>
  </si>
  <si>
    <t>Progetto Export USA</t>
  </si>
  <si>
    <t>ALPITRONIC SRL</t>
  </si>
  <si>
    <t>2022/161/EXP</t>
  </si>
  <si>
    <t>2022/162/EXP</t>
  </si>
  <si>
    <t>2022/163/EXP</t>
  </si>
  <si>
    <t>Tenuta Pfitscher - Società semplice agricola</t>
  </si>
  <si>
    <t>BZ-228731</t>
  </si>
  <si>
    <t>A019</t>
  </si>
  <si>
    <t>A020</t>
  </si>
  <si>
    <t>A021</t>
  </si>
  <si>
    <t>Gustos Srls</t>
  </si>
  <si>
    <t>02853730212</t>
  </si>
  <si>
    <t>BZ - 211285</t>
  </si>
  <si>
    <t>Messe Cibus 2022</t>
  </si>
  <si>
    <t>Fiera Cibus 2022</t>
  </si>
  <si>
    <t xml:space="preserve">Kofler Delikatessen Gmbh </t>
  </si>
  <si>
    <t>02936910211</t>
  </si>
  <si>
    <t>BZ - 218117</t>
  </si>
  <si>
    <t>Pramstrahler Srl</t>
  </si>
  <si>
    <t>01711630218</t>
  </si>
  <si>
    <t xml:space="preserve"> BZ-158683 </t>
  </si>
  <si>
    <t>Birrificio Gardena S.R.L.</t>
  </si>
  <si>
    <t xml:space="preserve">BZ-216938 </t>
  </si>
  <si>
    <t>Fuchs J. Gmbh</t>
  </si>
  <si>
    <t>01432510210</t>
  </si>
  <si>
    <t xml:space="preserve">BZ-120548 </t>
  </si>
  <si>
    <t>2022/164/EXP</t>
  </si>
  <si>
    <t>2022/165/EXP</t>
  </si>
  <si>
    <t>2022/166/EXP</t>
  </si>
  <si>
    <t>2022/167/EXP</t>
  </si>
  <si>
    <t>2022/168/EXP</t>
  </si>
  <si>
    <t>2022/169/EXP</t>
  </si>
  <si>
    <t>Conduk Gmbh</t>
  </si>
  <si>
    <t>02875640217</t>
  </si>
  <si>
    <t>2022/170/EXP</t>
  </si>
  <si>
    <t>2022/171/EXP</t>
  </si>
  <si>
    <t>BZ-212942</t>
  </si>
  <si>
    <t>Holzbau Brugger GmbH</t>
  </si>
  <si>
    <t xml:space="preserve">Beratung int. Recht </t>
  </si>
  <si>
    <t>Consulenza diritto internazionale</t>
  </si>
  <si>
    <t>A022</t>
  </si>
  <si>
    <t>A023</t>
  </si>
  <si>
    <t>Arunda GmbH</t>
  </si>
  <si>
    <t>Messe Prowein 2022</t>
  </si>
  <si>
    <t>Fiera Prowein 2022</t>
  </si>
  <si>
    <t>15.09.21</t>
  </si>
  <si>
    <t>Buchner Landgut</t>
  </si>
  <si>
    <t xml:space="preserve">BZ-175029  </t>
  </si>
  <si>
    <t>05.10.21</t>
  </si>
  <si>
    <t>16.09.21</t>
  </si>
  <si>
    <t>20.09.21</t>
  </si>
  <si>
    <t>21.09.21</t>
  </si>
  <si>
    <t>Griesbauerhof des Mumelter Georg</t>
  </si>
  <si>
    <t>Franz Haas GmbH</t>
  </si>
  <si>
    <t>Kellerei Kaltern Gen. Landw. Ges.</t>
  </si>
  <si>
    <t xml:space="preserve">Mittel </t>
  </si>
  <si>
    <t>Weingut Kornell des Florian Brigl</t>
  </si>
  <si>
    <t>Manincor GmbH</t>
  </si>
  <si>
    <t>Muri-Gries d. Szukics Stefan &amp; Co KG</t>
  </si>
  <si>
    <t>Kellerei Nals Margreid-Entiklar Gen. Landw. Ges.</t>
  </si>
  <si>
    <t>18.09.21</t>
  </si>
  <si>
    <t>Weingut Pfitscher d. Pfitscher Klaus</t>
  </si>
  <si>
    <t>BZ - 158082</t>
  </si>
  <si>
    <t>Ritterhof GmbH - Kellerei</t>
  </si>
  <si>
    <t>Kellerei St. Pauls Gen. Landw. Gesellschaft</t>
  </si>
  <si>
    <t>Kellerei Schreckbichl Gen. Landw. Ges.</t>
  </si>
  <si>
    <t>31.07.</t>
  </si>
  <si>
    <t>23.09.21</t>
  </si>
  <si>
    <t>Kellerei Tramin Gen. Landw. Gesellschaft</t>
  </si>
  <si>
    <t>31.08.</t>
  </si>
  <si>
    <t>Kellerei Terlan Gen. Landw. Gesellschaft</t>
  </si>
  <si>
    <t>17.09.21</t>
  </si>
  <si>
    <t>22.09.21</t>
  </si>
  <si>
    <t>Vinum GmbH (Weinwerk)</t>
  </si>
  <si>
    <t xml:space="preserve">BZ-104983 </t>
  </si>
  <si>
    <t xml:space="preserve">Ansitz Waldgries d. Plattner Christian </t>
  </si>
  <si>
    <t>Soelva Dieter (Weingut Niklaserhof)</t>
  </si>
  <si>
    <t>2022/172/EXP</t>
  </si>
  <si>
    <t>2022/173/EXP</t>
  </si>
  <si>
    <t>2022/174/EXP</t>
  </si>
  <si>
    <t>2022/175/EXP</t>
  </si>
  <si>
    <t>2022/176/EXP</t>
  </si>
  <si>
    <t>2022/178/EXP</t>
  </si>
  <si>
    <t>2022/179/EXP</t>
  </si>
  <si>
    <t>2022/180/EXP</t>
  </si>
  <si>
    <t>2022/181/EXP</t>
  </si>
  <si>
    <t>2022/182/EXP</t>
  </si>
  <si>
    <t>2022/183/EXP</t>
  </si>
  <si>
    <t>2022/184/EXP</t>
  </si>
  <si>
    <t>2022/185/EXP</t>
  </si>
  <si>
    <t>2022/186/EXP</t>
  </si>
  <si>
    <t>2022/187/EXP</t>
  </si>
  <si>
    <t>2022/188/EXP</t>
  </si>
  <si>
    <t>2022/190/EXP</t>
  </si>
  <si>
    <t>2022/191/EXP</t>
  </si>
  <si>
    <t>2022/192/EXP</t>
  </si>
  <si>
    <t>2022/193/EXP</t>
  </si>
  <si>
    <t>2022/194/EXP</t>
  </si>
  <si>
    <t>2022/195/EXP</t>
  </si>
  <si>
    <t>2022/196/EXP</t>
  </si>
  <si>
    <t>2022/197/EXP</t>
  </si>
  <si>
    <t>2022/198/EXP</t>
  </si>
  <si>
    <t>2022/199/EXP</t>
  </si>
  <si>
    <t>2022/200/EXP</t>
  </si>
  <si>
    <t>2022/201/EXP</t>
  </si>
  <si>
    <t>2022/202/EXP</t>
  </si>
  <si>
    <t>2022/203/EXP</t>
  </si>
  <si>
    <t>A024</t>
  </si>
  <si>
    <t>Kellerei Eisacktaler - Gen. Landw. Gesellschaft</t>
  </si>
  <si>
    <t xml:space="preserve">Kellerei St. Michael Eppan - Lands. Ges. Gen. </t>
  </si>
  <si>
    <t>Falkenstein des Pratzner Franz</t>
  </si>
  <si>
    <t>Glöggl des Gojer Franz</t>
  </si>
  <si>
    <t>Kellereigen. Girlan - Landw. Gesellschaft</t>
  </si>
  <si>
    <t>Kellerei Kurtatsch - Gen. Landw. Ges.</t>
  </si>
  <si>
    <t>K. Martini &amp; Sohn des Gabriel Martini &amp; Co. KG</t>
  </si>
  <si>
    <t>Niedrist Ignaz</t>
  </si>
  <si>
    <t>PFTKLS60D09A952Y</t>
  </si>
  <si>
    <t>Weinkellerei Hans Rottensteiner GmbH</t>
  </si>
  <si>
    <t>Weingut Soelva Peter</t>
  </si>
  <si>
    <t>Abraham Martin</t>
  </si>
  <si>
    <t>02366730212</t>
  </si>
  <si>
    <t>BRHMTN74S06A952W</t>
  </si>
  <si>
    <t xml:space="preserve">BZ-2004-5768 </t>
  </si>
  <si>
    <t>Kleinstunternehmen</t>
  </si>
  <si>
    <t>Pohl Heinrich</t>
  </si>
  <si>
    <t>02369200213</t>
  </si>
  <si>
    <t>PHLHRC67L03I729I</t>
  </si>
  <si>
    <t>BZ-2006-6386</t>
  </si>
  <si>
    <t>01361650219</t>
  </si>
  <si>
    <t>KHNJNN59E12A952J</t>
  </si>
  <si>
    <t>BZ-1997-47021</t>
  </si>
  <si>
    <t>01186370217</t>
  </si>
  <si>
    <t>VJASFN64E29A952Q</t>
  </si>
  <si>
    <t xml:space="preserve">BZ-1997-129849 </t>
  </si>
  <si>
    <t>02917180214</t>
  </si>
  <si>
    <t>NCLJKB89P19A952S</t>
  </si>
  <si>
    <t xml:space="preserve">BZ-2016-12830 </t>
  </si>
  <si>
    <t>Waldner Franz Josef</t>
  </si>
  <si>
    <t>01432710216</t>
  </si>
  <si>
    <t>WLDJFF50P14F132C</t>
  </si>
  <si>
    <t xml:space="preserve"> BZ-1996-237491 </t>
  </si>
  <si>
    <t>A025</t>
  </si>
  <si>
    <t>A026</t>
  </si>
  <si>
    <t>Inox Stahlbau GmbH</t>
  </si>
  <si>
    <t>2022/204/EXP</t>
  </si>
  <si>
    <t>2022/205/EXP</t>
  </si>
  <si>
    <t>2022/206/EXP</t>
  </si>
  <si>
    <t>2022/207/EXP</t>
  </si>
  <si>
    <t>2022/208/EXP</t>
  </si>
  <si>
    <t>2022/209/EXP</t>
  </si>
  <si>
    <t>2022/210/EXP</t>
  </si>
  <si>
    <t>2022/211/EXP</t>
  </si>
  <si>
    <t>2022/212/EXP</t>
  </si>
  <si>
    <t>2022/086/EXP</t>
  </si>
  <si>
    <t xml:space="preserve">Schloss Englar des Khuen Johannes </t>
  </si>
  <si>
    <t>Glassierhof des Vaja Stefan</t>
  </si>
  <si>
    <t>Weingut Nicolussi-Leck</t>
  </si>
  <si>
    <t>VOG Products</t>
  </si>
  <si>
    <t>00124290214</t>
  </si>
  <si>
    <t>BZ-64914</t>
  </si>
  <si>
    <t>30.06.</t>
  </si>
  <si>
    <t>Messe Fruit Logistica 2022</t>
  </si>
  <si>
    <t>Fiera Fruit Logistica 2022</t>
  </si>
  <si>
    <t>02.07.2021</t>
  </si>
  <si>
    <t>05.04.2022</t>
  </si>
  <si>
    <t>01111340210</t>
  </si>
  <si>
    <t>BZ-100700</t>
  </si>
  <si>
    <t>19.07.2021</t>
  </si>
  <si>
    <t>Marvil Engineering srl</t>
  </si>
  <si>
    <t>04135800961</t>
  </si>
  <si>
    <t>BZ-175015</t>
  </si>
  <si>
    <t>Frutop GmbH</t>
  </si>
  <si>
    <t>02413840212</t>
  </si>
  <si>
    <t>BZ-177017</t>
  </si>
  <si>
    <t>08.07.2021</t>
  </si>
  <si>
    <t>00671570216</t>
  </si>
  <si>
    <t>BZ-99898</t>
  </si>
  <si>
    <t>07.07.2021</t>
  </si>
  <si>
    <t>01659250219</t>
  </si>
  <si>
    <t>BZ-154665</t>
  </si>
  <si>
    <t>16.07.2021</t>
  </si>
  <si>
    <t>BZ-27896</t>
  </si>
  <si>
    <t>13.07.2021</t>
  </si>
  <si>
    <t>00725570212</t>
  </si>
  <si>
    <t>BZ-118810</t>
  </si>
  <si>
    <t>00187900212</t>
  </si>
  <si>
    <t>BZ-71281</t>
  </si>
  <si>
    <t>2022/213/EXP</t>
  </si>
  <si>
    <t>2022/214/EXP</t>
  </si>
  <si>
    <t>2022/215/EXP</t>
  </si>
  <si>
    <t>2022/216/EXP</t>
  </si>
  <si>
    <t>2022/217/EXP</t>
  </si>
  <si>
    <t>2022/218/EXP</t>
  </si>
  <si>
    <t>2022/219/EXP</t>
  </si>
  <si>
    <t>2022/220/EXP</t>
  </si>
  <si>
    <t>2022/221/EXP</t>
  </si>
  <si>
    <t>Slanzi Gamper KG des Paolo Slanzi-Gamper &amp; Co.</t>
  </si>
  <si>
    <t>Isolcell SpA</t>
  </si>
  <si>
    <t>Palbox SpA</t>
  </si>
  <si>
    <t>VOG - VERBAND DER SUEDTIROLER OBSTGENOSSENSCHAFTEN - GEN. LANDW. GESELLSCHAFT</t>
  </si>
  <si>
    <t>VI.P Coop. Soc. Agricola</t>
  </si>
  <si>
    <t>Fruttunion Soc. Coop.</t>
  </si>
  <si>
    <t>Hebofrut GmbH</t>
  </si>
  <si>
    <t>BZ-192310</t>
  </si>
  <si>
    <t>1DEMI</t>
  </si>
  <si>
    <t>7.02.22</t>
  </si>
  <si>
    <t>14.02.22</t>
  </si>
  <si>
    <t>05.09.22</t>
  </si>
  <si>
    <t>kOmMa5 KG der Schweitzer Martina &amp; Co.</t>
  </si>
  <si>
    <t>BZ-213797</t>
  </si>
  <si>
    <t xml:space="preserve">Digital Sales Coaching </t>
  </si>
  <si>
    <t>27.05.2022</t>
  </si>
  <si>
    <t>13.06.22</t>
  </si>
  <si>
    <t>12.09.22</t>
  </si>
  <si>
    <t xml:space="preserve">VAP S.r.l. </t>
  </si>
  <si>
    <t>00619170228</t>
  </si>
  <si>
    <t xml:space="preserve">BZ-199882 </t>
  </si>
  <si>
    <t>Hannover Messe 2022</t>
  </si>
  <si>
    <t>Fiera Hannover 2022</t>
  </si>
  <si>
    <t>07.10.2021</t>
  </si>
  <si>
    <t>30.05.2022</t>
  </si>
  <si>
    <t>02.06.22</t>
  </si>
  <si>
    <t>Manometal GMBH</t>
  </si>
  <si>
    <t>00827600214</t>
  </si>
  <si>
    <t xml:space="preserve">BZ-89696 </t>
  </si>
  <si>
    <t>28.10.2021</t>
  </si>
  <si>
    <t>STARVAC SCS ONLUS</t>
  </si>
  <si>
    <t>02989080219</t>
  </si>
  <si>
    <t>BZ-222462</t>
  </si>
  <si>
    <t>19.10.2021</t>
  </si>
  <si>
    <t>02472130216</t>
  </si>
  <si>
    <t>BZ-180987</t>
  </si>
  <si>
    <t>2022/222/EXP</t>
  </si>
  <si>
    <t>2022/223/EXP</t>
  </si>
  <si>
    <t>2022/224/EXP</t>
  </si>
  <si>
    <t>02621770219</t>
  </si>
  <si>
    <t>ENDIAN S.R.L.</t>
  </si>
  <si>
    <t>02886450218</t>
  </si>
  <si>
    <t>A027</t>
  </si>
  <si>
    <t>A028</t>
  </si>
  <si>
    <t>Consul. Diritto int. + contratti</t>
  </si>
  <si>
    <t>Bertaung int Recht&amp;Verträge</t>
  </si>
  <si>
    <t>2022/225/EXP</t>
  </si>
  <si>
    <t>A029</t>
  </si>
  <si>
    <t>BZ-223428</t>
  </si>
  <si>
    <t>3.05.22</t>
  </si>
  <si>
    <t>5.5.22</t>
  </si>
  <si>
    <t>29.09.22</t>
  </si>
  <si>
    <t>03000560213</t>
  </si>
  <si>
    <t>ALMVOLLGAS vGmbH</t>
  </si>
  <si>
    <t>COVAR cancellazione
882139</t>
  </si>
  <si>
    <t>COVAR cancellazione
882141</t>
  </si>
  <si>
    <t>COVAR cancellazione
882145</t>
  </si>
  <si>
    <t>2022/227/EXP</t>
  </si>
  <si>
    <t>2022/228/EXP</t>
  </si>
  <si>
    <t>2022/229/EXP</t>
  </si>
  <si>
    <t>A031</t>
  </si>
  <si>
    <t>01519080210</t>
  </si>
  <si>
    <t>BZ-126623</t>
  </si>
  <si>
    <t>WABEL Online Summits 2022</t>
  </si>
  <si>
    <t>2022/230/EXP</t>
  </si>
  <si>
    <t>Export Union Italia Srl</t>
  </si>
  <si>
    <t>WABEL Online Summits 2022
Progetti export</t>
  </si>
  <si>
    <t>A032</t>
  </si>
  <si>
    <t>ATP Business Gmbh</t>
  </si>
  <si>
    <t>02770990212</t>
  </si>
  <si>
    <t>BZ-204238</t>
  </si>
  <si>
    <t>Markteinstiegsprojekt Schweden 2022</t>
  </si>
  <si>
    <t>Assistenza Export Svezia 2022</t>
  </si>
  <si>
    <t>11.04.2022</t>
  </si>
  <si>
    <t>15.04.2022</t>
  </si>
  <si>
    <t>08.09.2022</t>
  </si>
  <si>
    <t>BZ-203860</t>
  </si>
  <si>
    <t>30.04.</t>
  </si>
  <si>
    <t>05.07.2021</t>
  </si>
  <si>
    <t>02638000212</t>
  </si>
  <si>
    <t>BZ-193393</t>
  </si>
  <si>
    <t>27.08.2021</t>
  </si>
  <si>
    <t>FROM - Società Agricola Cooperativa</t>
  </si>
  <si>
    <t>2022/231/EXP</t>
  </si>
  <si>
    <t>2022/232/EXP</t>
  </si>
  <si>
    <t>2022/233/EXP</t>
  </si>
  <si>
    <t>A033</t>
  </si>
  <si>
    <t>A034</t>
  </si>
  <si>
    <t>BZ 122284</t>
  </si>
  <si>
    <t>Gross</t>
  </si>
  <si>
    <t>Markteinstiegsprojekt Kenia</t>
  </si>
  <si>
    <t>Progetto Export Kenia</t>
  </si>
  <si>
    <t>2022/234/EXP</t>
  </si>
  <si>
    <t>A035</t>
  </si>
  <si>
    <t>01458460217</t>
  </si>
  <si>
    <t>Oscar Boscarol SRL</t>
  </si>
  <si>
    <t>Photogram GmbH</t>
  </si>
  <si>
    <t>2022/236/EXP</t>
  </si>
  <si>
    <t>A036</t>
  </si>
  <si>
    <t>TTM GmbH</t>
  </si>
  <si>
    <t>00437150212</t>
  </si>
  <si>
    <t>BZ-81977</t>
  </si>
  <si>
    <t>Teilnahme Perspective Virtual Forum 2022 - Ausgabe USA/CAN</t>
  </si>
  <si>
    <t>Partecipazione Perspective Virtual Forum 2022 - Edizione USA/CAN</t>
  </si>
  <si>
    <t>2022/237/EXP</t>
  </si>
  <si>
    <t>A037</t>
  </si>
  <si>
    <t>4Inventions GmbH / Srl</t>
  </si>
  <si>
    <t>02968000212</t>
  </si>
  <si>
    <t>BZ-220694</t>
  </si>
  <si>
    <t>Messe IHM</t>
  </si>
  <si>
    <t>Fiera IHM</t>
  </si>
  <si>
    <t>AMC GmbH</t>
  </si>
  <si>
    <t>BZ-205303</t>
  </si>
  <si>
    <t>Alpsfloor GmbH</t>
  </si>
  <si>
    <t>03119410219</t>
  </si>
  <si>
    <t>BZ-233699</t>
  </si>
  <si>
    <t>Arosio Elena</t>
  </si>
  <si>
    <t>04273670960</t>
  </si>
  <si>
    <t>RSALNE77B48F205C</t>
  </si>
  <si>
    <t>BZ-193032</t>
  </si>
  <si>
    <t>02878380217</t>
  </si>
  <si>
    <t>BZ-213144</t>
  </si>
  <si>
    <t>Larix OHG des Girardi Ernst &amp; Co</t>
  </si>
  <si>
    <t>02393980210</t>
  </si>
  <si>
    <t>BZ-175822</t>
  </si>
  <si>
    <t>02232360210</t>
  </si>
  <si>
    <t>SPSMFR70T28I431X</t>
  </si>
  <si>
    <t>BZ-164264</t>
  </si>
  <si>
    <t>01658410210</t>
  </si>
  <si>
    <t>BZ-154609</t>
  </si>
  <si>
    <t>01361290214</t>
  </si>
  <si>
    <t>RCHJSF64R23A952Q</t>
  </si>
  <si>
    <t>BZ - 115748</t>
  </si>
  <si>
    <t>00685090219</t>
  </si>
  <si>
    <t>STLRHL58P30F371X</t>
  </si>
  <si>
    <t>BZ - 103177</t>
  </si>
  <si>
    <t>BZ - 126970</t>
  </si>
  <si>
    <t>00766010219</t>
  </si>
  <si>
    <t>BZ - 162294</t>
  </si>
  <si>
    <t>02886960216</t>
  </si>
  <si>
    <t>BZ - 213844</t>
  </si>
  <si>
    <t>01474770219</t>
  </si>
  <si>
    <t>BZ - 123309</t>
  </si>
  <si>
    <t>2022/238/EXP</t>
  </si>
  <si>
    <t>2022/239/EXP</t>
  </si>
  <si>
    <t>2022/240/EXP</t>
  </si>
  <si>
    <t>2022/241/EXP</t>
  </si>
  <si>
    <t>2022/242/EXP</t>
  </si>
  <si>
    <t>2022/243/EXP</t>
  </si>
  <si>
    <t>2022/244/EXP</t>
  </si>
  <si>
    <t>2022/245/EXP</t>
  </si>
  <si>
    <t>2022/246/EXP</t>
  </si>
  <si>
    <t>2022/247/EXP</t>
  </si>
  <si>
    <t>2022/248/EXP</t>
  </si>
  <si>
    <t>2022/249/EXP</t>
  </si>
  <si>
    <t>2022/250/EXP</t>
  </si>
  <si>
    <t>2022/251/EXP</t>
  </si>
  <si>
    <t>2022/252/EXP</t>
  </si>
  <si>
    <t>27/09/2021</t>
  </si>
  <si>
    <t>22/09/2021</t>
  </si>
  <si>
    <t>A038</t>
  </si>
  <si>
    <t>F.lli Reifer Custom KG des Reifer Sepp und Soehne</t>
  </si>
  <si>
    <t> kOmMa5 KG des Schweitzer Martina &amp; Co.</t>
  </si>
  <si>
    <t>Manny's Meister Tischlerei des Spiess Manfred Anton</t>
  </si>
  <si>
    <t xml:space="preserve">Puschtra Company sas di Fischnaller Martin &amp; C. </t>
  </si>
  <si>
    <t>Reichhalter Josef</t>
  </si>
  <si>
    <t>Stoll Reinhold</t>
  </si>
  <si>
    <t>Tischlerei Tammerle Sas di Tammerle Robert &amp; C.</t>
  </si>
  <si>
    <t>01531440210</t>
  </si>
  <si>
    <t>Tiroler Goldschmied GmbH</t>
  </si>
  <si>
    <t xml:space="preserve">Vergiss Mein Nicht Sozialgenossenschaft </t>
  </si>
  <si>
    <t>Zacher Johann &amp; Co. OHG</t>
  </si>
  <si>
    <t>Eschgfeller Atem der Berge
des Philipp Eschgfeller &amp; Co. OHG</t>
  </si>
  <si>
    <t>BZ-219711</t>
  </si>
  <si>
    <t>Hakomed Italia Srl</t>
  </si>
  <si>
    <t>03096600212</t>
  </si>
  <si>
    <t>BZ-231799</t>
  </si>
  <si>
    <t>Progetto export per il mercado del sud della Germania</t>
  </si>
  <si>
    <t>Markteinstiegsprojekt für Süd-Deutschland</t>
  </si>
  <si>
    <t>2022/253/EXP</t>
  </si>
  <si>
    <t>2022/254/EXP</t>
  </si>
  <si>
    <t>A039</t>
  </si>
  <si>
    <t>A040</t>
  </si>
  <si>
    <t>02956110213</t>
  </si>
  <si>
    <t>BZ 221779</t>
  </si>
  <si>
    <t>Rechtsberatung USA</t>
  </si>
  <si>
    <t>2022/255/EXP</t>
  </si>
  <si>
    <t>A041</t>
  </si>
  <si>
    <t>02980880211</t>
  </si>
  <si>
    <t>Italfisio Srls</t>
  </si>
  <si>
    <t>Consulenza legale USA</t>
  </si>
  <si>
    <t>Incoming Delegation Canada</t>
  </si>
  <si>
    <t xml:space="preserve">BZ-149423  </t>
  </si>
  <si>
    <t>Kellerei Kurtatsch</t>
  </si>
  <si>
    <t>Kellerei Nals Margreid</t>
  </si>
  <si>
    <t>Kloster Neustift</t>
  </si>
  <si>
    <t>02781480211</t>
  </si>
  <si>
    <t>NDRTMS86R31A952X</t>
  </si>
  <si>
    <t>BZ - 205096</t>
  </si>
  <si>
    <t>02205420215</t>
  </si>
  <si>
    <t>NTRJFM63P16L724B</t>
  </si>
  <si>
    <t xml:space="preserve">BZ-216443 </t>
  </si>
  <si>
    <t>Kellerei Bozen-Gen.</t>
  </si>
  <si>
    <t>Weingut Kornell des Brigl Florian</t>
  </si>
  <si>
    <t>Hof Gandberg des Niedermayr Thomas</t>
  </si>
  <si>
    <t xml:space="preserve">Weingut Nicolussi-Leck </t>
  </si>
  <si>
    <t>Variand Furniture SRL </t>
  </si>
  <si>
    <t>Export Projekt Österreich</t>
  </si>
  <si>
    <t>Progetto Export Austria</t>
  </si>
  <si>
    <t>BZ- 235426</t>
  </si>
  <si>
    <t>03139940211</t>
  </si>
  <si>
    <t>02578060218</t>
  </si>
  <si>
    <t>BZ-188937</t>
  </si>
  <si>
    <t>Messe Biofach 2022</t>
  </si>
  <si>
    <t>Fiera Biofach 2022</t>
  </si>
  <si>
    <t>06.08.2021</t>
  </si>
  <si>
    <t>26.07.2022</t>
  </si>
  <si>
    <t>29.07.2022</t>
  </si>
  <si>
    <t>BZ-105020</t>
  </si>
  <si>
    <t>30.08.2021</t>
  </si>
  <si>
    <t>Drinkfabrik Gmbh</t>
  </si>
  <si>
    <t>02790200212</t>
  </si>
  <si>
    <t>BZ - 205791</t>
  </si>
  <si>
    <t>24.01.2022</t>
  </si>
  <si>
    <t>01417360219</t>
  </si>
  <si>
    <t>BZ - 119458</t>
  </si>
  <si>
    <t>04.08.2021</t>
  </si>
  <si>
    <t>00759570211</t>
  </si>
  <si>
    <t>BZ - 153815</t>
  </si>
  <si>
    <t>19.08.2021</t>
  </si>
  <si>
    <t>BZ - 9118</t>
  </si>
  <si>
    <t>03062470210</t>
  </si>
  <si>
    <t>BZ - 228962</t>
  </si>
  <si>
    <t>01.11.2021</t>
  </si>
  <si>
    <t>BZ - 116598</t>
  </si>
  <si>
    <t>BZ - 118810</t>
  </si>
  <si>
    <t xml:space="preserve">VOG </t>
  </si>
  <si>
    <t>10.08.2021</t>
  </si>
  <si>
    <t>02279830216</t>
  </si>
  <si>
    <t>BZ-167851</t>
  </si>
  <si>
    <t>Meraner Weinhaus GmbH</t>
  </si>
  <si>
    <t>Galloni Thomas &amp; Andreas Snc</t>
  </si>
  <si>
    <t>J.Kiem KG des Martin Siller &amp; Co.</t>
  </si>
  <si>
    <t>Genossenschaft Milchhof Sterzing</t>
  </si>
  <si>
    <t>Revitalconcept SCS</t>
  </si>
  <si>
    <t>VOG Products - Gen. Landw. Ges.</t>
  </si>
  <si>
    <t>Zuegg Com GmbH</t>
  </si>
  <si>
    <t>Unterfrauner Josef Michael</t>
  </si>
  <si>
    <t>BZ - 162999</t>
  </si>
  <si>
    <t>2022/257/EXP</t>
  </si>
  <si>
    <t>2022/258/EXP</t>
  </si>
  <si>
    <t>2022/259/EXP</t>
  </si>
  <si>
    <t>2022/260/EXP</t>
  </si>
  <si>
    <t>2022/261/EXP</t>
  </si>
  <si>
    <t>2022/262/EXP</t>
  </si>
  <si>
    <t>2022/263/EXP</t>
  </si>
  <si>
    <t>2022/264/EXP</t>
  </si>
  <si>
    <t>2022/265/EXP</t>
  </si>
  <si>
    <t>2022/266/EXP</t>
  </si>
  <si>
    <t>2022/267/EXP</t>
  </si>
  <si>
    <t>2022/268/EXP</t>
  </si>
  <si>
    <t>2022/269/EXP</t>
  </si>
  <si>
    <t>2022/270/EXP</t>
  </si>
  <si>
    <t>2022/271/EXP</t>
  </si>
  <si>
    <t>2022/272/EXP</t>
  </si>
  <si>
    <t>2022/273/EXP</t>
  </si>
  <si>
    <t>2022/274/EXP</t>
  </si>
  <si>
    <t>2022/275/EXP</t>
  </si>
  <si>
    <t>2022/276/EXP</t>
  </si>
  <si>
    <t>2022/277/EXP</t>
  </si>
  <si>
    <t>2022/278/EXP</t>
  </si>
  <si>
    <t>2022/279/EXP</t>
  </si>
  <si>
    <t>2022/280/EXP</t>
  </si>
  <si>
    <t>2022/281/EXP</t>
  </si>
  <si>
    <t>2022/282/EXP</t>
  </si>
  <si>
    <t>2022/283/EXP</t>
  </si>
  <si>
    <t>A043</t>
  </si>
  <si>
    <t>A044</t>
  </si>
  <si>
    <t>A045</t>
  </si>
  <si>
    <t>BZ-103177</t>
  </si>
  <si>
    <t>Messe Fuorisalone 2022</t>
  </si>
  <si>
    <t>Fiera Fuorisalone 2022</t>
  </si>
  <si>
    <t>08.10.2019</t>
  </si>
  <si>
    <t>05.06.2022</t>
  </si>
  <si>
    <t>12.06.2022</t>
  </si>
  <si>
    <t>Plancker Christian</t>
  </si>
  <si>
    <t>01338380213</t>
  </si>
  <si>
    <t>PLNCRS70P22A952Q</t>
  </si>
  <si>
    <t>BZ-114388</t>
  </si>
  <si>
    <t>28.09.2021</t>
  </si>
  <si>
    <t>Karnutsch Günter &amp; Co. OHG</t>
  </si>
  <si>
    <t>01191920212</t>
  </si>
  <si>
    <t>BZ-105349</t>
  </si>
  <si>
    <t>07.10.2019</t>
  </si>
  <si>
    <t>Lobis Böden GmbH</t>
  </si>
  <si>
    <t>02738090212</t>
  </si>
  <si>
    <t>BZ-201537</t>
  </si>
  <si>
    <t>19.02.2020</t>
  </si>
  <si>
    <t>Declara Patrick</t>
  </si>
  <si>
    <t>02699170219</t>
  </si>
  <si>
    <t>DCLPRC75M18B220D</t>
  </si>
  <si>
    <t>BZ-198307</t>
  </si>
  <si>
    <t>2022/284/EXP</t>
  </si>
  <si>
    <t>2022/285/EXP</t>
  </si>
  <si>
    <t>2022/286/EXP</t>
  </si>
  <si>
    <t>2022/287/EXP</t>
  </si>
  <si>
    <t>2022/288/EXP</t>
  </si>
  <si>
    <t>BZ-76982</t>
  </si>
  <si>
    <t>Messe PLMA 2022</t>
  </si>
  <si>
    <t>Fiera PLMA 2022</t>
  </si>
  <si>
    <t>31.01.2022</t>
  </si>
  <si>
    <t>31.05.2022</t>
  </si>
  <si>
    <t>01.06.2022</t>
  </si>
  <si>
    <t>18.01.2022</t>
  </si>
  <si>
    <t>BZ-120548</t>
  </si>
  <si>
    <t>17.01.2022</t>
  </si>
  <si>
    <t>BZ-81106</t>
  </si>
  <si>
    <t>01331570216</t>
  </si>
  <si>
    <t>BZ-114224</t>
  </si>
  <si>
    <t>10.01.2022</t>
  </si>
  <si>
    <t>02713190219</t>
  </si>
  <si>
    <t>BZ-199423</t>
  </si>
  <si>
    <t>12.01.2022</t>
  </si>
  <si>
    <t>2022/289/EXP</t>
  </si>
  <si>
    <t>2022/290/EXP</t>
  </si>
  <si>
    <t>2022/291/EXP</t>
  </si>
  <si>
    <t>2022/292/EXP</t>
  </si>
  <si>
    <t>2022/293/EXP</t>
  </si>
  <si>
    <t>2022/294/EXP</t>
  </si>
  <si>
    <t>2022/295/EXP</t>
  </si>
  <si>
    <t>2022/296/EXP</t>
  </si>
  <si>
    <t>BZ-230544</t>
  </si>
  <si>
    <t>11.7.22</t>
  </si>
  <si>
    <t>14.07.22</t>
  </si>
  <si>
    <t>25.11.22</t>
  </si>
  <si>
    <t>2022/297/EXP</t>
  </si>
  <si>
    <t>Oberhöller Chocolate KG des Oberhöller Anton &amp; Co</t>
  </si>
  <si>
    <t>26.09.22</t>
  </si>
  <si>
    <t>30.09.22</t>
  </si>
  <si>
    <t>5.12.22</t>
  </si>
  <si>
    <t>2022/298/EXP</t>
  </si>
  <si>
    <t>A046</t>
  </si>
  <si>
    <t>A047</t>
  </si>
  <si>
    <t>A048</t>
  </si>
  <si>
    <t>Moser Srl</t>
  </si>
  <si>
    <t>VOG Products - Soc. Agricola Coop.</t>
  </si>
  <si>
    <t>Recla Spa</t>
  </si>
  <si>
    <t>Partner Srl</t>
  </si>
  <si>
    <t>Massimo Zero Srl</t>
  </si>
  <si>
    <t>Schreyögg Srl</t>
  </si>
  <si>
    <t>CLIMBALL OHG des Kofler Dieter Joachim</t>
  </si>
  <si>
    <t>03081560215</t>
  </si>
  <si>
    <t>01443820210</t>
  </si>
  <si>
    <t>2022/299/EXP</t>
  </si>
  <si>
    <t>BZ-121307  </t>
  </si>
  <si>
    <t>A049</t>
  </si>
  <si>
    <t>Gen. Milchhof Sterzing landw. Ges.</t>
  </si>
  <si>
    <t xml:space="preserve">Messe Food &amp; Life </t>
  </si>
  <si>
    <t>Fiera Food &amp; Life</t>
  </si>
  <si>
    <t>BZ-172193</t>
  </si>
  <si>
    <t>02920650211</t>
  </si>
  <si>
    <t>BZ- 216765</t>
  </si>
  <si>
    <t>2022/301/EXP</t>
  </si>
  <si>
    <t>2022/302/EXP</t>
  </si>
  <si>
    <t>2022/303/EXP</t>
  </si>
  <si>
    <t>2022/304/EXP</t>
  </si>
  <si>
    <t>Kofler Viktor &amp; Andreas OHG</t>
  </si>
  <si>
    <t>Metzgerei Steiner GmbH</t>
  </si>
  <si>
    <t>Speckladele KG der Illmer Michaela &amp; Co.</t>
  </si>
  <si>
    <t xml:space="preserve">Bio Paradies KG der Karadar Doris &amp; co. </t>
  </si>
  <si>
    <t>A050</t>
  </si>
  <si>
    <t>A051</t>
  </si>
  <si>
    <t>Messe H+H</t>
  </si>
  <si>
    <t>Fiera H+H</t>
  </si>
  <si>
    <t>01704080215</t>
  </si>
  <si>
    <t>BZ -163242</t>
  </si>
  <si>
    <t>13.10.22</t>
  </si>
  <si>
    <t>einSteinConsulting GmbH</t>
  </si>
  <si>
    <t>02926140217</t>
  </si>
  <si>
    <t>BZ-217178</t>
  </si>
  <si>
    <t>02635460211</t>
  </si>
  <si>
    <t>BZ-193242</t>
  </si>
  <si>
    <t>Manni's Meistertischlerei</t>
  </si>
  <si>
    <t>Orthopant GmbH</t>
  </si>
  <si>
    <t>BZ-219351</t>
  </si>
  <si>
    <t>BZ-162294</t>
  </si>
  <si>
    <t>BZ -235426</t>
  </si>
  <si>
    <t>BZ-213844</t>
  </si>
  <si>
    <t>BZ-123309</t>
  </si>
  <si>
    <t>2022/305/EXP</t>
  </si>
  <si>
    <t>2022/306/EXP</t>
  </si>
  <si>
    <t>2022/307/EXP</t>
  </si>
  <si>
    <t>2022/308/EXP</t>
  </si>
  <si>
    <t>2022/309/EXP</t>
  </si>
  <si>
    <t>2022/310/EXP</t>
  </si>
  <si>
    <t>2022/311/EXP</t>
  </si>
  <si>
    <t>2022/312/EXP</t>
  </si>
  <si>
    <t>2022/313/EXP</t>
  </si>
  <si>
    <t>2022/314/EXP</t>
  </si>
  <si>
    <t>2022/315/EXP</t>
  </si>
  <si>
    <t>2022/316/EXP</t>
  </si>
  <si>
    <t>2022/317/EXP</t>
  </si>
  <si>
    <t>Complojer Inneneinrichtung des Complojer Davide</t>
  </si>
  <si>
    <t>CMPDVD73S24B220K</t>
  </si>
  <si>
    <t>Embawo Snc di Praticò Caterina e Oettl Norbert</t>
  </si>
  <si>
    <t>My Senso SRL</t>
  </si>
  <si>
    <t>A052</t>
  </si>
  <si>
    <t>02878460217</t>
  </si>
  <si>
    <t>BZ-213195</t>
  </si>
  <si>
    <t>Messe Alles Für den Gast 2022</t>
  </si>
  <si>
    <t>Fiera Tutto per l'Ospite 2022</t>
  </si>
  <si>
    <t>Enrico Giacomuzzi GmbH</t>
  </si>
  <si>
    <t>00850140211</t>
  </si>
  <si>
    <t>BZ-91552</t>
  </si>
  <si>
    <t>Messe Alles Für den Gast 2023</t>
  </si>
  <si>
    <t>Fiera Tutto per l'Ospite 2023</t>
  </si>
  <si>
    <t>05/111/2022</t>
  </si>
  <si>
    <t>01356610210</t>
  </si>
  <si>
    <t>Messe Alles Für den Gast 2024</t>
  </si>
  <si>
    <t>Fiera Tutto per l'Ospite 2024</t>
  </si>
  <si>
    <t>Gen. Milchhof Sterzing Landw. Ges</t>
  </si>
  <si>
    <t>Messe Alles Für den Gast 2025</t>
  </si>
  <si>
    <t>Fiera Tutto per l'Ospite 2025</t>
  </si>
  <si>
    <t>01204020216</t>
  </si>
  <si>
    <t>BZ-106579</t>
  </si>
  <si>
    <t>Messe Alles Für den Gast 2026</t>
  </si>
  <si>
    <t>Fiera Tutto per l'Ospite 2026</t>
  </si>
  <si>
    <t>Miko GmbH</t>
  </si>
  <si>
    <t>00800180218</t>
  </si>
  <si>
    <t xml:space="preserve">BZ-89505 </t>
  </si>
  <si>
    <t>Messe Alles Für den Gast 2027</t>
  </si>
  <si>
    <t>Fiera Tutto per l'Ospite 2027</t>
  </si>
  <si>
    <t>Messe Alles Für den Gast 2028</t>
  </si>
  <si>
    <t>Fiera Tutto per l'Ospite 2028</t>
  </si>
  <si>
    <t>02566610214</t>
  </si>
  <si>
    <t>BZ-188148</t>
  </si>
  <si>
    <t>Messe Alles Für den Gast 2029</t>
  </si>
  <si>
    <t>Fiera Tutto per l'Ospite 2029</t>
  </si>
  <si>
    <t>Prinz Gourmetlinie GmbH</t>
  </si>
  <si>
    <t>02273990214</t>
  </si>
  <si>
    <t>BZ-167566</t>
  </si>
  <si>
    <t>Messe Alles Für den Gast 2030</t>
  </si>
  <si>
    <t>Fiera Tutto per l'Ospite 2030</t>
  </si>
  <si>
    <t>BZ-105603</t>
  </si>
  <si>
    <t>Messe Alles Für den Gast 2031</t>
  </si>
  <si>
    <t>Fiera Tutto per l'Ospite 2031</t>
  </si>
  <si>
    <t>Concierge Hotel GmbH</t>
  </si>
  <si>
    <t>03124200217</t>
  </si>
  <si>
    <t>BZ-234115</t>
  </si>
  <si>
    <t>Messe Alles Für den Gast 2033</t>
  </si>
  <si>
    <t>Fiera Tutto per l'Ospite 2033</t>
  </si>
  <si>
    <t>ReGuest GmbH</t>
  </si>
  <si>
    <t>02899400218</t>
  </si>
  <si>
    <t>BZ-214923</t>
  </si>
  <si>
    <t>Messe Alles Für den Gast 2034</t>
  </si>
  <si>
    <t>Fiera Tutto per l'Ospite 2034</t>
  </si>
  <si>
    <t>2022/318/EXP</t>
  </si>
  <si>
    <t>2022/319/EXP</t>
  </si>
  <si>
    <t>2022/320/EXP</t>
  </si>
  <si>
    <t>2022/321/EXP</t>
  </si>
  <si>
    <t>2022/322/EXP</t>
  </si>
  <si>
    <t>2022/323/EXP</t>
  </si>
  <si>
    <t>2022/324/EXP</t>
  </si>
  <si>
    <t>2022/325/EXP</t>
  </si>
  <si>
    <t>2022/326/EXP</t>
  </si>
  <si>
    <t>2022/327/EXP</t>
  </si>
  <si>
    <t>2022/328/EXP</t>
  </si>
  <si>
    <t>MTS Online GmbH</t>
  </si>
  <si>
    <t>Holz Design des Wild Oswald &amp; Co. KG - SAS</t>
  </si>
  <si>
    <t>Erlacher GmbH</t>
  </si>
  <si>
    <t>Albertinilab SNC di Albertini Martino &amp; Co.</t>
  </si>
  <si>
    <t>A053</t>
  </si>
  <si>
    <t>2022/329/EXP</t>
  </si>
  <si>
    <t>BZ-115497</t>
  </si>
  <si>
    <t>Nikolaus  Bagnara AG</t>
  </si>
  <si>
    <t>00211420211</t>
  </si>
  <si>
    <t xml:space="preserve">BZ-77007 </t>
  </si>
  <si>
    <t>30.06.2022</t>
  </si>
  <si>
    <t>2022/330/EXP</t>
  </si>
  <si>
    <t>A054</t>
  </si>
  <si>
    <t>Perspective  2022 - Viaggi imprendit.</t>
  </si>
  <si>
    <t>COVAR cancellazione
942322</t>
  </si>
  <si>
    <t>2022/331/EXP</t>
  </si>
  <si>
    <t>Almvollgas vGmbH</t>
  </si>
  <si>
    <t>A055</t>
  </si>
  <si>
    <t>Hannes Huber GmbH</t>
  </si>
  <si>
    <t>02818520211</t>
  </si>
  <si>
    <t>BZ-208328</t>
  </si>
  <si>
    <t>Progetto ingresso mercato USA</t>
  </si>
  <si>
    <t>05.10.2021</t>
  </si>
  <si>
    <t>26.10.2022</t>
  </si>
  <si>
    <t>Lardschneider Ivan Wilfried</t>
  </si>
  <si>
    <t>01686870211</t>
  </si>
  <si>
    <t>LRDVWL76A16A952X</t>
  </si>
  <si>
    <t>BZ-156961</t>
  </si>
  <si>
    <t>02479730216</t>
  </si>
  <si>
    <t>BZ-181738</t>
  </si>
  <si>
    <t>03.10.2019</t>
  </si>
  <si>
    <t>01497630218</t>
  </si>
  <si>
    <t>BZ-124876</t>
  </si>
  <si>
    <t>16.03.2022</t>
  </si>
  <si>
    <t>Suedtiroler Wein</t>
  </si>
  <si>
    <t>Markteinstiegsprojekt Taiwan</t>
  </si>
  <si>
    <t>Progetto ingresso mercato Taiwan</t>
  </si>
  <si>
    <t>01.02.2022</t>
  </si>
  <si>
    <t>07.12.2022</t>
  </si>
  <si>
    <t>02.02.2022</t>
  </si>
  <si>
    <t>20.12.2022</t>
  </si>
  <si>
    <t>01628720219</t>
  </si>
  <si>
    <t>BZ-136203</t>
  </si>
  <si>
    <t>Perspective  2022</t>
  </si>
  <si>
    <t>16.02.2022</t>
  </si>
  <si>
    <t>2022/332/EXP</t>
  </si>
  <si>
    <t>2022/333/EXP</t>
  </si>
  <si>
    <t>2022/334/EXP</t>
  </si>
  <si>
    <t>2022/335/EXP</t>
  </si>
  <si>
    <t>2022/336/EXP</t>
  </si>
  <si>
    <t>2022/337/EXP</t>
  </si>
  <si>
    <t>2022/338/EXP</t>
  </si>
  <si>
    <t>Mayr Josef &amp; Co. KG</t>
  </si>
  <si>
    <t>Planit Srl</t>
  </si>
  <si>
    <t>Intercom - Dr. Leitner GmbH</t>
  </si>
  <si>
    <t>Pichler Projects Srl</t>
  </si>
  <si>
    <t>A056</t>
  </si>
  <si>
    <t>A057</t>
  </si>
  <si>
    <t>A058</t>
  </si>
  <si>
    <t>A059</t>
  </si>
  <si>
    <t>BZ - 121189</t>
  </si>
  <si>
    <t>Messe SIAL 2022</t>
  </si>
  <si>
    <t>Fiera SIAL 2022</t>
  </si>
  <si>
    <t>05.11.2021</t>
  </si>
  <si>
    <t>15.10.2022</t>
  </si>
  <si>
    <t>19.10.2022</t>
  </si>
  <si>
    <t>Fuchs J. GmbH</t>
  </si>
  <si>
    <t>BZ - 120548</t>
  </si>
  <si>
    <t>01035010212</t>
  </si>
  <si>
    <t>BZ - 96799</t>
  </si>
  <si>
    <t>18.11.2021</t>
  </si>
  <si>
    <t>26.04.2022</t>
  </si>
  <si>
    <t>09.11.2021</t>
  </si>
  <si>
    <t>Südtiroler Speck Konsortium</t>
  </si>
  <si>
    <t>01468880214</t>
  </si>
  <si>
    <t>BZ - 122864</t>
  </si>
  <si>
    <t>BZ - 64914</t>
  </si>
  <si>
    <t>14.11.2021</t>
  </si>
  <si>
    <t>2022/339/EXP</t>
  </si>
  <si>
    <t>2022/340/EXP</t>
  </si>
  <si>
    <t>2022/341/EXP</t>
  </si>
  <si>
    <t>2022/342/EXP</t>
  </si>
  <si>
    <t>2022/343/EXP</t>
  </si>
  <si>
    <t>2022/344/EXP</t>
  </si>
  <si>
    <t>2022/345/EXP</t>
  </si>
  <si>
    <t>A060</t>
  </si>
  <si>
    <t>Fructus Meran - A.G.</t>
  </si>
  <si>
    <t>Koch di Gojer Peter &amp; C. SNC - OHG</t>
  </si>
  <si>
    <t>Recla SPA</t>
  </si>
  <si>
    <t>BZ-87736</t>
  </si>
  <si>
    <t>Messe Vievinum 2022</t>
  </si>
  <si>
    <t>Fiera Vievinum 2022</t>
  </si>
  <si>
    <t>04.01.2022</t>
  </si>
  <si>
    <t>21.05.2022</t>
  </si>
  <si>
    <t>23.05.2022</t>
  </si>
  <si>
    <t>Muri-Gries des Szukics Stefan &amp; CO. KG</t>
  </si>
  <si>
    <t xml:space="preserve"> BZ-122127</t>
  </si>
  <si>
    <t xml:space="preserve"> BZ-16983</t>
  </si>
  <si>
    <t>03.01.2022</t>
  </si>
  <si>
    <t xml:space="preserve">BZ-223668 </t>
  </si>
  <si>
    <t>19.01.2022</t>
  </si>
  <si>
    <t xml:space="preserve">BZ-141144 </t>
  </si>
  <si>
    <t xml:space="preserve"> 00560660219</t>
  </si>
  <si>
    <t>ZSSHST44C21H236L</t>
  </si>
  <si>
    <t>Kellerei Kurtatsch Gen. Landw. Ges.</t>
  </si>
  <si>
    <t>2022/001/AGR</t>
  </si>
  <si>
    <t>2022/011/AGR</t>
  </si>
  <si>
    <t>2022/002/AGR</t>
  </si>
  <si>
    <t>2022/003/AGR</t>
  </si>
  <si>
    <t>2022/004/AGR</t>
  </si>
  <si>
    <t>2022/005/AGR</t>
  </si>
  <si>
    <t>2022/006/AGR</t>
  </si>
  <si>
    <t>2022/007/AGR</t>
  </si>
  <si>
    <t>2022/008/AGR</t>
  </si>
  <si>
    <t>Manincor Srl - Società Agricola</t>
  </si>
  <si>
    <t>Cantina Nalles-Magrè / Niclara Società Agricola Cooperativa</t>
  </si>
  <si>
    <t xml:space="preserve">Pitzner des Puff Markus </t>
  </si>
  <si>
    <t>Weingut Eberlehof des Zisser Horst</t>
  </si>
  <si>
    <t>BZ-134009</t>
  </si>
  <si>
    <t>BZ-129126</t>
  </si>
  <si>
    <t>Palimex Srl</t>
  </si>
  <si>
    <t>02892040219</t>
  </si>
  <si>
    <t xml:space="preserve"> BZ-214237 </t>
  </si>
  <si>
    <t>Messe Gulfood 2022</t>
  </si>
  <si>
    <t>Fiera Gulfood 2022</t>
  </si>
  <si>
    <t>01.09.2021</t>
  </si>
  <si>
    <t>13.02.2022</t>
  </si>
  <si>
    <t>17.02.2022</t>
  </si>
  <si>
    <t>00120270210</t>
  </si>
  <si>
    <t>BZ-73631</t>
  </si>
  <si>
    <t>17.08.2021</t>
  </si>
  <si>
    <t>BZ - 127316</t>
  </si>
  <si>
    <t>Markteinstiegsprojekt USA 2021-2022</t>
  </si>
  <si>
    <t>Ingresso di mercato USA 2021-2022</t>
  </si>
  <si>
    <t>08.03.2021</t>
  </si>
  <si>
    <t>15.03.2021</t>
  </si>
  <si>
    <t>´01493950214</t>
  </si>
  <si>
    <t>Markteinstiegsprojekt Österreich 2022</t>
  </si>
  <si>
    <t>Ingresso di mercato Austria 2022</t>
  </si>
  <si>
    <t>19.03.2021</t>
  </si>
  <si>
    <t>25.04.2021</t>
  </si>
  <si>
    <t>Privatbrennerei Unterthurner GmbH</t>
  </si>
  <si>
    <t>4.08.2021</t>
  </si>
  <si>
    <t>18.08.2021</t>
  </si>
  <si>
    <t>30.08.2022</t>
  </si>
  <si>
    <t>Markteinstiegsprojekt Rumänien 2021-2022</t>
  </si>
  <si>
    <t>Ingresso di mercato Romania 2021-2022</t>
  </si>
  <si>
    <t>04.10.2021</t>
  </si>
  <si>
    <t>´02764200214</t>
  </si>
  <si>
    <t>Markteinstiegsprojekt Niederlande 2021-2022</t>
  </si>
  <si>
    <t>Ingresso di mercato Paesi Bassi 2021-2022</t>
  </si>
  <si>
    <t>2022/009/AGR</t>
  </si>
  <si>
    <t>2022/010/AGR</t>
  </si>
  <si>
    <t>2022/012/AGR</t>
  </si>
  <si>
    <t>2022/013/AGR</t>
  </si>
  <si>
    <t>2022/014/AGR</t>
  </si>
  <si>
    <t>2022/015/AGR</t>
  </si>
  <si>
    <t>BZ-134873</t>
  </si>
  <si>
    <t>01266700218</t>
  </si>
  <si>
    <t>RBNMKS59R10E420F</t>
  </si>
  <si>
    <t>BZ-132334</t>
  </si>
  <si>
    <t>2022/346/EXP</t>
  </si>
  <si>
    <t>A061</t>
  </si>
  <si>
    <t>Rabanser Markus</t>
  </si>
  <si>
    <t>Roner Spa Distillerie</t>
  </si>
  <si>
    <t>2022/347/EXP</t>
  </si>
  <si>
    <t>CoVar cancellazione
944218</t>
  </si>
  <si>
    <t>A062</t>
  </si>
  <si>
    <t>BZ-149423</t>
  </si>
  <si>
    <t>B2B Veranstaltungsreihe Schweiz 2022</t>
  </si>
  <si>
    <t>Eventi B2B Svizzera 2022</t>
  </si>
  <si>
    <t>10.02.22</t>
  </si>
  <si>
    <t>´00631110210</t>
  </si>
  <si>
    <t>BZ-91204</t>
  </si>
  <si>
    <t>´00122150212</t>
  </si>
  <si>
    <t>11.02.22</t>
  </si>
  <si>
    <t>´01461970210</t>
  </si>
  <si>
    <t>BZ-122127</t>
  </si>
  <si>
    <t>BZ-6891</t>
  </si>
  <si>
    <t>´01255160218</t>
  </si>
  <si>
    <t>BZ-109578</t>
  </si>
  <si>
    <t>´03061060210</t>
  </si>
  <si>
    <t>BZ-86458</t>
  </si>
  <si>
    <t>Kellerei Terlan</t>
  </si>
  <si>
    <t>´00099510216</t>
  </si>
  <si>
    <t>BZ-4395</t>
  </si>
  <si>
    <t>´01504800218</t>
  </si>
  <si>
    <t>BZ-15364</t>
  </si>
  <si>
    <t>15.02.22</t>
  </si>
  <si>
    <t>´01633010218</t>
  </si>
  <si>
    <t>BZ-136430</t>
  </si>
  <si>
    <t>´02399950217</t>
  </si>
  <si>
    <t>BZ-176096</t>
  </si>
  <si>
    <t>Weingut Castelfeder</t>
  </si>
  <si>
    <t>17.02.22</t>
  </si>
  <si>
    <t>BZ-183080</t>
  </si>
  <si>
    <t>18.02.22</t>
  </si>
  <si>
    <t>´01563890217</t>
  </si>
  <si>
    <t>Egger Ramer GmbH</t>
  </si>
  <si>
    <t>31.05.</t>
  </si>
  <si>
    <t>´00560660219</t>
  </si>
  <si>
    <t>21.02.22</t>
  </si>
  <si>
    <t>´00126790211</t>
  </si>
  <si>
    <t>BZ-16983</t>
  </si>
  <si>
    <t>22.02.22</t>
  </si>
  <si>
    <t>BZ-32487</t>
  </si>
  <si>
    <t>BZ-4184</t>
  </si>
  <si>
    <t>BZ-9218</t>
  </si>
  <si>
    <t>Weinkellerei Peter Zemmer</t>
  </si>
  <si>
    <t>BZ-101181</t>
  </si>
  <si>
    <t>23.02.22</t>
  </si>
  <si>
    <t>GMPRND57D09A022W</t>
  </si>
  <si>
    <t>BZ-135889</t>
  </si>
  <si>
    <t>Merano Speck GmbH</t>
  </si>
  <si>
    <t>01332660214</t>
  </si>
  <si>
    <t xml:space="preserve"> BZ-115472</t>
  </si>
  <si>
    <t>Shop in Shop 2022</t>
  </si>
  <si>
    <t>04.05.2022</t>
  </si>
  <si>
    <t>05.05.2022</t>
  </si>
  <si>
    <t>31.10.2022</t>
  </si>
  <si>
    <t xml:space="preserve"> BZ-27896</t>
  </si>
  <si>
    <t>02.05.2022</t>
  </si>
  <si>
    <t>Kräuterschlossl GmbH</t>
  </si>
  <si>
    <t>03096920214</t>
  </si>
  <si>
    <t>BZ-231830</t>
  </si>
  <si>
    <t>20.04.2022</t>
  </si>
  <si>
    <t>LCHHBR57H24E457A</t>
  </si>
  <si>
    <t>BZ-92050</t>
  </si>
  <si>
    <t>01632130215</t>
  </si>
  <si>
    <t xml:space="preserve"> BZ-150851</t>
  </si>
  <si>
    <t>01193240213</t>
  </si>
  <si>
    <t>BZ-106199</t>
  </si>
  <si>
    <t>03.05.2022</t>
  </si>
  <si>
    <t>Ultner Brot KG</t>
  </si>
  <si>
    <t>02201410210</t>
  </si>
  <si>
    <t>BZ-162275</t>
  </si>
  <si>
    <t>Kellerei Bozen Gen.</t>
  </si>
  <si>
    <t xml:space="preserve">BZ-15364 </t>
  </si>
  <si>
    <t xml:space="preserve">Weissenhof e. l. G. </t>
  </si>
  <si>
    <t>02742700210</t>
  </si>
  <si>
    <t>BZ-201911</t>
  </si>
  <si>
    <t xml:space="preserve"> BZ-9118</t>
  </si>
  <si>
    <t>27.04.2022</t>
  </si>
  <si>
    <t>BZ-155343</t>
  </si>
  <si>
    <t>Seibstock Manufaktur GmbH</t>
  </si>
  <si>
    <t>02917240216</t>
  </si>
  <si>
    <t>BZ-216450</t>
  </si>
  <si>
    <t>Capriz GMBH</t>
  </si>
  <si>
    <t xml:space="preserve">Unionplus Srl </t>
  </si>
  <si>
    <t>BZ-210104</t>
  </si>
  <si>
    <t>02.09.2021</t>
  </si>
  <si>
    <t>Brimi</t>
  </si>
  <si>
    <t>17/05/2022</t>
  </si>
  <si>
    <t>00126550219</t>
  </si>
  <si>
    <t>BZ-7594</t>
  </si>
  <si>
    <t>18/05/2022</t>
  </si>
  <si>
    <t>'00101080216</t>
  </si>
  <si>
    <t>BZ-44306</t>
  </si>
  <si>
    <t>30/05/2022</t>
  </si>
  <si>
    <t>30/11/2022</t>
  </si>
  <si>
    <t>2022/016/AGR</t>
  </si>
  <si>
    <t>2022/017/AGR</t>
  </si>
  <si>
    <t>2022/018/AGR</t>
  </si>
  <si>
    <t>2022/019/AGR</t>
  </si>
  <si>
    <t>2022/020/AGR</t>
  </si>
  <si>
    <t>2022/021/AGR</t>
  </si>
  <si>
    <t>2022/022/AGR</t>
  </si>
  <si>
    <t>2022/023/AGR</t>
  </si>
  <si>
    <t>2022/024/AGR</t>
  </si>
  <si>
    <t>2022/025/AGR</t>
  </si>
  <si>
    <t>2022/026/AGR</t>
  </si>
  <si>
    <t>2022/027/AGR</t>
  </si>
  <si>
    <t>2022/028/AGR</t>
  </si>
  <si>
    <t>2022/029/AGR</t>
  </si>
  <si>
    <t>2022/030/AGR</t>
  </si>
  <si>
    <t>2022/031/AGR</t>
  </si>
  <si>
    <t>2022/032/AGR</t>
  </si>
  <si>
    <t>2022/033/AGR</t>
  </si>
  <si>
    <t>2022/034/AGR</t>
  </si>
  <si>
    <t>2022/035/AGR</t>
  </si>
  <si>
    <t>2022/036/AGR</t>
  </si>
  <si>
    <t>2022/037/AGR</t>
  </si>
  <si>
    <t>2022/038/AGR</t>
  </si>
  <si>
    <t>2022/039/AGR</t>
  </si>
  <si>
    <t>2022/040/AGR</t>
  </si>
  <si>
    <t>2022/041/AGR</t>
  </si>
  <si>
    <t>2022/042/AGR</t>
  </si>
  <si>
    <t>2022/043/AGR</t>
  </si>
  <si>
    <t>2022/044/AGR</t>
  </si>
  <si>
    <t>2022/045/AGR</t>
  </si>
  <si>
    <t>2022/046/AGR</t>
  </si>
  <si>
    <t>2022/047/AGR</t>
  </si>
  <si>
    <t>2022/048/AGR</t>
  </si>
  <si>
    <t>2022/049/AGR</t>
  </si>
  <si>
    <t>2022/050/AGR</t>
  </si>
  <si>
    <t>2022/051/AGR</t>
  </si>
  <si>
    <t>2022/052/AGR</t>
  </si>
  <si>
    <t>2022/053/AGR</t>
  </si>
  <si>
    <t>2022/054/AGR</t>
  </si>
  <si>
    <t>2022/055/AGR</t>
  </si>
  <si>
    <t>2022/056/AGR</t>
  </si>
  <si>
    <t>2022/057/AGR</t>
  </si>
  <si>
    <t>2022/058/AGR</t>
  </si>
  <si>
    <t>2022/059/AGR</t>
  </si>
  <si>
    <t>2022/060/AGR</t>
  </si>
  <si>
    <t>2022/061/AGR</t>
  </si>
  <si>
    <t>2022/062/AGR</t>
  </si>
  <si>
    <t>2022/063/AGR</t>
  </si>
  <si>
    <t>2022/064/AGR</t>
  </si>
  <si>
    <t>2022/065/AGR</t>
  </si>
  <si>
    <t>2022/066/AGR</t>
  </si>
  <si>
    <t>2022/067/AGR</t>
  </si>
  <si>
    <t>Mittelberger &amp; C. SNC di Mittelberger Markus</t>
  </si>
  <si>
    <t>NTRCRS67C10A952F</t>
  </si>
  <si>
    <t xml:space="preserve">Unterhofer Christoph </t>
  </si>
  <si>
    <t>UNTERTHINER FLORIAN</t>
  </si>
  <si>
    <t>Kurtatsch Kellerei Cantina</t>
  </si>
  <si>
    <t>Muri - Gries des Szukics Stefan &amp; Co Kg</t>
  </si>
  <si>
    <t>Unterthiner FLORIAN</t>
  </si>
  <si>
    <t xml:space="preserve"> Schlosskellerei Turmhof Tiefenbrunner GmbH</t>
  </si>
  <si>
    <t>VITICULTORI CALDARO, SOC.AGR.COOP.</t>
  </si>
  <si>
    <t>Cantina Colterenzio</t>
  </si>
  <si>
    <t>Untermoser des Ramoser Georg</t>
  </si>
  <si>
    <t>Cantina Merano Burggraefler</t>
  </si>
  <si>
    <t>Hilpold Florian - Villscheiderhof</t>
  </si>
  <si>
    <t>Weingut Plonerhof des Tutzer Erhart&amp; Schafer Herta - einfache Gesellschaft</t>
  </si>
  <si>
    <t>Ansitz Waldgries des Plattner Christian</t>
  </si>
  <si>
    <t>Dipoli Peter</t>
  </si>
  <si>
    <t>BZ-114520</t>
  </si>
  <si>
    <t>Cantina Nalles Magre'</t>
  </si>
  <si>
    <t>Cantina Tramin</t>
  </si>
  <si>
    <t>Cantina Produttori S. Paolo - Soc.Agricola Coop.</t>
  </si>
  <si>
    <t>Cantina produttori S.Michele-Appiano - Società agricola cooperativa</t>
  </si>
  <si>
    <t>Gamper Roland</t>
  </si>
  <si>
    <t>01256240217</t>
  </si>
  <si>
    <t>BZ-179863</t>
  </si>
  <si>
    <t>Latteria Tre Cime - Mondo Latte - Società agricola Cooperativa</t>
  </si>
  <si>
    <t>Latteria sociale Merano Società agricola cooperativa</t>
  </si>
  <si>
    <t>Latte montagna Alto Adige società agricola cooperativa</t>
  </si>
  <si>
    <t>Cooperativa Latteria Vipiteno Società Agricola</t>
  </si>
  <si>
    <t>VOG Verband der Südtiroler Obstgenossenschaft</t>
  </si>
  <si>
    <t>Lechner Herbert</t>
  </si>
  <si>
    <t>VI.P Genossenschaft</t>
  </si>
  <si>
    <t>Fritz &amp; Felix GmbH</t>
  </si>
  <si>
    <t>Trenker Johann KG</t>
  </si>
  <si>
    <t>Muri - Gries des Szukics Stefan &amp; Co. KG</t>
  </si>
  <si>
    <t>BRIMI - Milchhof Brixen Genossenschaft</t>
  </si>
  <si>
    <t>Oberdorfer Hansjörg</t>
  </si>
  <si>
    <t>MILA - Bergmilch Südtirol Genossenschaft</t>
  </si>
  <si>
    <t>02757440215</t>
  </si>
  <si>
    <t>BZ-203143</t>
  </si>
  <si>
    <t>30.01.2022</t>
  </si>
  <si>
    <t>Progetto Latte Fieno 2022</t>
  </si>
  <si>
    <t>Heumilchprojekt IT 2022</t>
  </si>
  <si>
    <t>A063</t>
  </si>
  <si>
    <t>A064</t>
  </si>
  <si>
    <t>A065</t>
  </si>
  <si>
    <t>A066</t>
  </si>
  <si>
    <t>03134590219</t>
  </si>
  <si>
    <t>COVAR= 1038723</t>
  </si>
  <si>
    <t>Begünstigter / Azienda , Nome</t>
  </si>
  <si>
    <t>MwSt / P.IVA</t>
  </si>
  <si>
    <t>Steuernummer / Codice fiscale</t>
  </si>
  <si>
    <t>REA-Nummer</t>
  </si>
  <si>
    <t>Codifica RNA</t>
  </si>
  <si>
    <t>Regime: DEMI=1, Esenzione=2, sonst 0</t>
  </si>
  <si>
    <t>Datum Bilanzabschluss</t>
  </si>
  <si>
    <t>Tätigkeit /Attività per la quale viene richiesto il contributo_deutsch</t>
  </si>
  <si>
    <t>Tätigkeit/Attività per la quale viene richiesto il contributo_ital.</t>
  </si>
  <si>
    <t>Gesuchsdatum / Data domanda</t>
  </si>
  <si>
    <t>Data Inizio progetto</t>
  </si>
  <si>
    <t>Data Fine Progetto</t>
  </si>
  <si>
    <t>Costo Complessivo / Investitionsbetrag</t>
  </si>
  <si>
    <t>Gewährter Betrag / Importo contributo</t>
  </si>
  <si>
    <t>% di Contributo</t>
  </si>
  <si>
    <t>Data Provvedimento</t>
  </si>
  <si>
    <t>COR</t>
  </si>
  <si>
    <t xml:space="preserve">Nr. Provvedimento </t>
  </si>
  <si>
    <t>COVAR</t>
  </si>
  <si>
    <t xml:space="preserve">
COVAR = 1038804</t>
  </si>
  <si>
    <t>CANCELLATO
9226078</t>
  </si>
  <si>
    <t>CANCELLATO
A024</t>
  </si>
  <si>
    <t>CANCELLATO
9274670</t>
  </si>
  <si>
    <t>CANCELLATO
A030</t>
  </si>
  <si>
    <t>CANCELLATO
10076677</t>
  </si>
  <si>
    <r>
      <rPr>
        <b/>
        <sz val="10"/>
        <rFont val="Arial"/>
        <family val="2"/>
      </rPr>
      <t>CANCELLATO</t>
    </r>
    <r>
      <rPr>
        <sz val="10"/>
        <rFont val="Arial"/>
        <family val="2"/>
      </rPr>
      <t xml:space="preserve">
A017</t>
    </r>
  </si>
  <si>
    <r>
      <t xml:space="preserve">2022/095/EXP
</t>
    </r>
    <r>
      <rPr>
        <b/>
        <sz val="10"/>
        <rFont val="Arial"/>
        <family val="2"/>
      </rPr>
      <t>CANCELLATO</t>
    </r>
  </si>
  <si>
    <t>CANCELLATO
9197649</t>
  </si>
  <si>
    <r>
      <t xml:space="preserve">2022/103/EXP
</t>
    </r>
    <r>
      <rPr>
        <b/>
        <sz val="10"/>
        <rFont val="Arial"/>
        <family val="2"/>
      </rPr>
      <t>CANCELLATA</t>
    </r>
  </si>
  <si>
    <r>
      <t xml:space="preserve">9197838
</t>
    </r>
    <r>
      <rPr>
        <b/>
        <sz val="10"/>
        <rFont val="Arial"/>
        <family val="2"/>
      </rPr>
      <t>COVAR 1039959</t>
    </r>
  </si>
  <si>
    <r>
      <rPr>
        <b/>
        <sz val="10"/>
        <rFont val="Arial"/>
        <family val="2"/>
      </rPr>
      <t>CANCELLATO</t>
    </r>
    <r>
      <rPr>
        <sz val="10"/>
        <rFont val="Arial"/>
        <family val="2"/>
      </rPr>
      <t xml:space="preserve">
2022/079/EXP
</t>
    </r>
  </si>
  <si>
    <r>
      <rPr>
        <b/>
        <sz val="10"/>
        <rFont val="Arial"/>
        <family val="2"/>
      </rPr>
      <t>CANCELLATO</t>
    </r>
    <r>
      <rPr>
        <sz val="10"/>
        <rFont val="Arial"/>
        <family val="2"/>
      </rPr>
      <t xml:space="preserve">
2022/080/EXP</t>
    </r>
  </si>
  <si>
    <r>
      <rPr>
        <b/>
        <sz val="10"/>
        <rFont val="Arial"/>
        <family val="2"/>
      </rPr>
      <t>CANCELLATO</t>
    </r>
    <r>
      <rPr>
        <sz val="10"/>
        <rFont val="Arial"/>
        <family val="2"/>
      </rPr>
      <t xml:space="preserve">
2022/081/EXP</t>
    </r>
  </si>
  <si>
    <r>
      <t xml:space="preserve">2022/177/EXP
</t>
    </r>
    <r>
      <rPr>
        <b/>
        <sz val="10"/>
        <rFont val="Arial"/>
        <family val="2"/>
      </rPr>
      <t>CANCELLATA</t>
    </r>
  </si>
  <si>
    <t>COVAR  1039961</t>
  </si>
  <si>
    <r>
      <rPr>
        <b/>
        <sz val="10"/>
        <rFont val="Arial"/>
        <family val="2"/>
      </rPr>
      <t>CANCELLATA</t>
    </r>
    <r>
      <rPr>
        <sz val="10"/>
        <rFont val="Arial"/>
        <family val="2"/>
      </rPr>
      <t xml:space="preserve">
9225933</t>
    </r>
  </si>
  <si>
    <r>
      <rPr>
        <b/>
        <sz val="10"/>
        <rFont val="Arial"/>
        <family val="2"/>
      </rPr>
      <t>CANCELLATO</t>
    </r>
    <r>
      <rPr>
        <sz val="10"/>
        <rFont val="Arial"/>
        <family val="2"/>
      </rPr>
      <t xml:space="preserve">
2022/189/EXP</t>
    </r>
  </si>
  <si>
    <t>DA CANCELLARE
2022/226/EXP</t>
  </si>
  <si>
    <r>
      <rPr>
        <b/>
        <sz val="10"/>
        <rFont val="Arial"/>
        <family val="2"/>
      </rPr>
      <t>CANCELLATO</t>
    </r>
    <r>
      <rPr>
        <sz val="10"/>
        <rFont val="Arial"/>
        <family val="2"/>
      </rPr>
      <t xml:space="preserve">
2022/300/EXP</t>
    </r>
  </si>
  <si>
    <t>02382040216</t>
  </si>
  <si>
    <t>01703950210</t>
  </si>
  <si>
    <t>00690730213</t>
  </si>
  <si>
    <t>00860730217</t>
  </si>
  <si>
    <t>Linee guida ai servizi di Internazionalizzazione offerti da IDM del 16.07.2020</t>
  </si>
  <si>
    <t>Enrosadira Pictures, ITALY FIRST</t>
  </si>
  <si>
    <t>03035790215</t>
  </si>
  <si>
    <t>Produktionsvorbereitungsförderung</t>
  </si>
  <si>
    <t>Finanziamento alla pre-produzione</t>
  </si>
  <si>
    <t>2 Esenzione</t>
  </si>
  <si>
    <t>01/CALL/1/22</t>
  </si>
  <si>
    <t>Cross Productions, BRENNERO</t>
  </si>
  <si>
    <t>03328110162</t>
  </si>
  <si>
    <t>Produktionsförderung</t>
  </si>
  <si>
    <t>Finanziamento alla produzione</t>
  </si>
  <si>
    <t>02/CALL/1/22</t>
  </si>
  <si>
    <t>03963311000</t>
  </si>
  <si>
    <t>03/CALL/1/22</t>
  </si>
  <si>
    <t>INDIANA PRODUCTION SPA, LUBO</t>
  </si>
  <si>
    <t>05011130969</t>
  </si>
  <si>
    <t>03/CALL/1/22bis</t>
  </si>
  <si>
    <t>blue+green communication, Flash Wars - Autonome Waffen, Künstliche Intelligenz und die Zukunft der Kriegsführung</t>
  </si>
  <si>
    <t>St.Nr. 033011081
MwSt.Nr. ATU61897889</t>
  </si>
  <si>
    <t>04/CALL/1/22</t>
  </si>
  <si>
    <t>Albolina Film, Così com'è</t>
  </si>
  <si>
    <t>02757600214</t>
  </si>
  <si>
    <t>05/CALL/1/22</t>
  </si>
  <si>
    <t>Albolina Film, Vista Mare</t>
  </si>
  <si>
    <t>06/CALL/1/22</t>
  </si>
  <si>
    <t>Cooperativa 19, I fiori di Nesang</t>
  </si>
  <si>
    <t>02708850215</t>
  </si>
  <si>
    <t>07/CALL/1/22</t>
  </si>
  <si>
    <t>Henning Ferber Filmproduktions GmbH, Lassie - ein neues Abenteuer</t>
  </si>
  <si>
    <t>St.Nr. 37/340/30058
MwSt.Nr. DE292703335</t>
  </si>
  <si>
    <t>08/CALL/1/22</t>
  </si>
  <si>
    <t>mowo production, Michael Gaismair - Vom Reformer zum Rebellen</t>
  </si>
  <si>
    <t>MSRWFG74M31M067H</t>
  </si>
  <si>
    <t>09/CALL/1/22</t>
  </si>
  <si>
    <t>Helios Sustainable Films, ZWEITLAND</t>
  </si>
  <si>
    <t>02765620212</t>
  </si>
  <si>
    <t>10/CALL/1/22</t>
  </si>
  <si>
    <t>La Sarraz Pictures Srl, La Guardia</t>
  </si>
  <si>
    <t>09171670012</t>
  </si>
  <si>
    <t>11/CALL/1/22</t>
  </si>
  <si>
    <t>Mediaart Production Coop, Corte</t>
  </si>
  <si>
    <t>00765890215</t>
  </si>
  <si>
    <t>Kurzfilmförderung</t>
  </si>
  <si>
    <t>Finanziamento di cortometraggio</t>
  </si>
  <si>
    <t>12/CALL/1/22</t>
  </si>
  <si>
    <t>Cooperativa 19, Bordovasca</t>
  </si>
  <si>
    <t>13/CALL/1/22</t>
  </si>
  <si>
    <t>good friends Filmproduktion GmbH, Der Gejagte</t>
  </si>
  <si>
    <t>St. Nr. 29/010/65828
MwSt.-Nr. 298387881</t>
  </si>
  <si>
    <t>14/CALL/2/22</t>
  </si>
  <si>
    <t xml:space="preserve">8931204	</t>
  </si>
  <si>
    <t>Helios Sustainable Films, VIVA CUBA LIBRE</t>
  </si>
  <si>
    <t>15/CALL/2/22</t>
  </si>
  <si>
    <t>44 Production GmbH, Romano Artioli - The last great dreamer</t>
  </si>
  <si>
    <t>03022790210</t>
  </si>
  <si>
    <t>16/CALL/2/22</t>
  </si>
  <si>
    <t>Albolina Film GmbH, Persona non grata</t>
  </si>
  <si>
    <t>17/CALL/2/22</t>
  </si>
  <si>
    <t>Filmvergnuegen GmbH, Die Chaosschwestern feat. Pinguin Paul</t>
  </si>
  <si>
    <t>02955070210</t>
  </si>
  <si>
    <t>18/CALL/2/22</t>
  </si>
  <si>
    <t xml:space="preserve">	8931741</t>
  </si>
  <si>
    <t>Albolina Film GmbH, Der Maulbeerbaum</t>
  </si>
  <si>
    <t>19/CALL/2/22</t>
  </si>
  <si>
    <t>Helios Sustainable Films GmbH, SENZA NOME</t>
  </si>
  <si>
    <t>20/CALL/2/22</t>
  </si>
  <si>
    <t>Hoi!Film Einzelunternehmen, Fischermanns Feind</t>
  </si>
  <si>
    <t>St.Nr. 223543307
MwSt.Nr. ATU70484567</t>
  </si>
  <si>
    <t>21/CALL/3/22</t>
  </si>
  <si>
    <t>NON INSERITO!</t>
  </si>
  <si>
    <t>Enrosadira Pictures, COWBOY</t>
  </si>
  <si>
    <t>22/CALL/3/22</t>
  </si>
  <si>
    <t>Elfenholz Film GmbH, WOLF</t>
  </si>
  <si>
    <t>St.Nr. 143/133/21496
MwSt.Nr. DE320189795</t>
  </si>
  <si>
    <t>23/CALL/3/22</t>
  </si>
  <si>
    <t>Miramonte Film OHG, Wasserstoff global</t>
  </si>
  <si>
    <t>02402220210</t>
  </si>
  <si>
    <t>25/CALL/3/22</t>
  </si>
  <si>
    <t>Malfé Film Srls, Healing Images</t>
  </si>
  <si>
    <t>11466970016</t>
  </si>
  <si>
    <t>26/CALL/3/22</t>
  </si>
  <si>
    <t>Kino Produzioni Srl, Polvo Seran</t>
  </si>
  <si>
    <t>08614111006</t>
  </si>
  <si>
    <t>29/CALL/3/22</t>
  </si>
  <si>
    <t>Lieblingsfilm GmbH, Call me Levi</t>
  </si>
  <si>
    <t>St.Nr. 143/157/31012
MwSt.Nr. DE258218795</t>
  </si>
  <si>
    <t>31/CALL/3/22</t>
  </si>
  <si>
    <t>Zenit Arti Audiovisive Soc. Coop, Choices and Changes</t>
  </si>
  <si>
    <t>06278280018</t>
  </si>
  <si>
    <t>35/CALL/3/22</t>
  </si>
  <si>
    <t>TGM Media Group OHG, Nura</t>
  </si>
  <si>
    <t>03006960219</t>
  </si>
  <si>
    <t>36/CALL/3/22</t>
  </si>
  <si>
    <t>SG Media GmbH, Nura</t>
  </si>
  <si>
    <t>03201310210</t>
  </si>
  <si>
    <t>36/CALL/3/22bis</t>
  </si>
  <si>
    <t>Lumière &amp; Co. Srl, Le assaggiatrici</t>
  </si>
  <si>
    <t>09213990154</t>
  </si>
  <si>
    <t>37/CALL/3/22</t>
  </si>
  <si>
    <t xml:space="preserve">RODEO DRIVE, LUBO
</t>
  </si>
  <si>
    <r>
      <t xml:space="preserve">5.32%
</t>
    </r>
    <r>
      <rPr>
        <b/>
        <sz val="11"/>
        <rFont val="Source Sans Pro Light"/>
        <family val="2"/>
      </rPr>
      <t>COVAR = 5,07%</t>
    </r>
  </si>
  <si>
    <r>
      <t xml:space="preserve">€ 500.000,00
</t>
    </r>
    <r>
      <rPr>
        <b/>
        <sz val="11"/>
        <rFont val="Source Sans Pro Light"/>
        <family val="2"/>
      </rPr>
      <t>COVAR = € 489.700,00</t>
    </r>
  </si>
  <si>
    <r>
      <t xml:space="preserve">€ 9.403.142,76
</t>
    </r>
    <r>
      <rPr>
        <b/>
        <sz val="11"/>
        <rFont val="Source Sans Pro Light"/>
        <family val="2"/>
      </rPr>
      <t>COVAR = € 9.652.483,06</t>
    </r>
  </si>
  <si>
    <r>
      <t xml:space="preserve">8.8%
</t>
    </r>
    <r>
      <rPr>
        <b/>
        <sz val="11"/>
        <rFont val="Source Sans Pro Light"/>
        <family val="2"/>
      </rPr>
      <t>COVAR = 8,10%</t>
    </r>
  </si>
  <si>
    <r>
      <t xml:space="preserve">€ 5.681.000
</t>
    </r>
    <r>
      <rPr>
        <b/>
        <sz val="11"/>
        <rFont val="Source Sans Pro Light"/>
        <family val="2"/>
      </rPr>
      <t>COVAR = 6.169.475,41</t>
    </r>
  </si>
  <si>
    <r>
      <t xml:space="preserve">29.83%
</t>
    </r>
    <r>
      <rPr>
        <b/>
        <sz val="11"/>
        <rFont val="Source Sans Pro Light"/>
        <family val="2"/>
      </rPr>
      <t>COVAR =29,10 %</t>
    </r>
  </si>
  <si>
    <r>
      <t xml:space="preserve">435.805.92
</t>
    </r>
    <r>
      <rPr>
        <b/>
        <sz val="11"/>
        <rFont val="Source Sans Pro Light"/>
        <family val="2"/>
      </rPr>
      <t xml:space="preserve">COVAR = € 446.752,26 </t>
    </r>
  </si>
  <si>
    <r>
      <t xml:space="preserve">54.89%
</t>
    </r>
    <r>
      <rPr>
        <b/>
        <sz val="11"/>
        <rFont val="Source Sans Pro Light"/>
        <family val="2"/>
      </rPr>
      <t>COVAR = 51,22%</t>
    </r>
  </si>
  <si>
    <r>
      <t xml:space="preserve">€ 54.650
</t>
    </r>
    <r>
      <rPr>
        <b/>
        <sz val="11"/>
        <rFont val="Source Sans Pro Light"/>
        <family val="2"/>
      </rPr>
      <t>COVAR = € 58.573,56</t>
    </r>
  </si>
  <si>
    <r>
      <t xml:space="preserve">29.27%
</t>
    </r>
    <r>
      <rPr>
        <b/>
        <sz val="11"/>
        <rFont val="Source Sans Pro Light"/>
        <family val="2"/>
      </rPr>
      <t>COVAR = 27,50 %</t>
    </r>
  </si>
  <si>
    <r>
      <t xml:space="preserve">119.592 €
</t>
    </r>
    <r>
      <rPr>
        <b/>
        <sz val="11"/>
        <rFont val="Source Sans Pro Light"/>
        <family val="2"/>
      </rPr>
      <t>COVAR = 127.255,13 €</t>
    </r>
  </si>
  <si>
    <r>
      <t xml:space="preserve">15808442
</t>
    </r>
    <r>
      <rPr>
        <b/>
        <sz val="11"/>
        <rFont val="Source Sans Pro Light"/>
        <family val="2"/>
      </rPr>
      <t>COR collegato (precedente): 9355771</t>
    </r>
  </si>
  <si>
    <r>
      <rPr>
        <sz val="13"/>
        <color rgb="FF000000"/>
        <rFont val="Arial"/>
        <family val="2"/>
      </rPr>
      <t>Größe:</t>
    </r>
    <r>
      <rPr>
        <sz val="13"/>
        <color indexed="8"/>
        <rFont val="Arial"/>
        <family val="2"/>
      </rPr>
      <t xml:space="preserve">
Kleinst, Klein, Mittel o. Groß</t>
    </r>
  </si>
  <si>
    <t>ANORDNUNG/PROVVEDIMENTO CALL 1 / 2022 VOM/DEL 18.03.2022</t>
  </si>
  <si>
    <t>ANORDNUNG/PROVVEDIMENTO CALL 2 / 2022 VOM/DEL 21.06.2022</t>
  </si>
  <si>
    <t xml:space="preserve">ANORDNUNG/PROVVEDIMENTO NR. 008 CALL 3 / 2022 VOM/DEL 09.11.2022 </t>
  </si>
  <si>
    <t>Criteri di applicazione per il sostegno alle produzioni cinematografiche e televisive di IDM del 05/07/2022</t>
  </si>
  <si>
    <t>Criteri di applicazione per il sostegno alle produzioni cinematografiche e televisive del 09.02.2021</t>
  </si>
  <si>
    <t>Modalità seguita per l'individuazione del beneficiario</t>
  </si>
  <si>
    <t xml:space="preserve"> Domanda di contributo presentata entro i termini previsti</t>
  </si>
  <si>
    <t>Titolo a base dell'attribuzione</t>
  </si>
  <si>
    <t>Ufficio e dirigente responsabile del procedimento amministrativo</t>
  </si>
  <si>
    <t>Ripartizione Business Development - Vera Leonardelli</t>
  </si>
  <si>
    <t>Ripartizione Agrar - Stephan Wenger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</si>
</sst>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d/m;@"/>
    <numFmt numFmtId="166" formatCode="#,##0.00\ &quot;€&quot;"/>
    <numFmt numFmtId="167" formatCode="yyyy\-mm\-dd;@"/>
    <numFmt numFmtId="168" formatCode="0.0%"/>
    <numFmt numFmtId="169" formatCode="0.000%"/>
    <numFmt numFmtId="170" formatCode="d/m/yy;@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3"/>
      <color rgb="FF00000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3"/>
      <name val="Arial"/>
      <family val="2"/>
    </font>
    <font>
      <sz val="10"/>
      <color rgb="FF333333"/>
      <name val="Poppins-Light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Source Sans Pro Light"/>
      <family val="2"/>
    </font>
    <font>
      <b/>
      <sz val="11"/>
      <name val="Source Sans Pro Light"/>
      <family val="2"/>
    </font>
    <font>
      <b/>
      <sz val="18"/>
      <color theme="0"/>
      <name val="Source Sans Pro Light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0" fillId="0" borderId="0"/>
    <xf numFmtId="0" fontId="13" fillId="0" borderId="0"/>
    <xf numFmtId="0" fontId="9" fillId="0" borderId="0"/>
    <xf numFmtId="0" fontId="8" fillId="0" borderId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6" fillId="0" borderId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9">
    <xf numFmtId="0" fontId="0" fillId="0" borderId="0" xfId="0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" xfId="0" quotePrefix="1" applyNumberFormat="1" applyBorder="1" applyAlignment="1">
      <alignment horizontal="center" vertical="center"/>
    </xf>
    <xf numFmtId="0" fontId="0" fillId="4" borderId="1" xfId="0" applyFill="1" applyBorder="1"/>
    <xf numFmtId="165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3" fillId="4" borderId="0" xfId="0" applyFont="1" applyFill="1"/>
    <xf numFmtId="49" fontId="14" fillId="0" borderId="1" xfId="0" quotePrefix="1" applyNumberFormat="1" applyFont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9" fontId="13" fillId="4" borderId="1" xfId="5" applyFont="1" applyFill="1" applyBorder="1" applyAlignment="1">
      <alignment horizontal="center" vertical="center"/>
    </xf>
    <xf numFmtId="168" fontId="13" fillId="4" borderId="1" xfId="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/>
    <xf numFmtId="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9" fontId="13" fillId="0" borderId="1" xfId="5" applyFont="1" applyFill="1" applyBorder="1" applyAlignment="1">
      <alignment horizontal="center" vertical="center"/>
    </xf>
    <xf numFmtId="0" fontId="13" fillId="4" borderId="1" xfId="0" applyFont="1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quotePrefix="1" applyBorder="1"/>
    <xf numFmtId="169" fontId="13" fillId="0" borderId="1" xfId="5" applyNumberFormat="1" applyFont="1" applyFill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49" fontId="0" fillId="4" borderId="1" xfId="0" quotePrefix="1" applyNumberFormat="1" applyFill="1" applyBorder="1" applyAlignment="1">
      <alignment horizontal="center" vertical="center"/>
    </xf>
    <xf numFmtId="0" fontId="18" fillId="4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1" xfId="9" applyFont="1" applyBorder="1" applyAlignment="1">
      <alignment horizontal="center" wrapText="1"/>
    </xf>
    <xf numFmtId="9" fontId="13" fillId="0" borderId="1" xfId="5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5" fillId="0" borderId="1" xfId="15" applyFont="1" applyBorder="1"/>
    <xf numFmtId="170" fontId="0" fillId="4" borderId="1" xfId="0" applyNumberForma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5" fontId="0" fillId="4" borderId="1" xfId="0" quotePrefix="1" applyNumberForma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0" fontId="13" fillId="0" borderId="1" xfId="5" applyNumberFormat="1" applyFont="1" applyFill="1" applyBorder="1" applyAlignment="1">
      <alignment horizontal="center" vertical="center"/>
    </xf>
    <xf numFmtId="165" fontId="0" fillId="0" borderId="1" xfId="0" quotePrefix="1" applyNumberFormat="1" applyBorder="1" applyAlignment="1">
      <alignment horizontal="center" vertical="center"/>
    </xf>
    <xf numFmtId="168" fontId="13" fillId="0" borderId="1" xfId="5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22" fillId="4" borderId="1" xfId="0" quotePrefix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1" xfId="7" quotePrefix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" fontId="0" fillId="0" borderId="1" xfId="0" applyNumberFormat="1" applyBorder="1" applyAlignment="1">
      <alignment horizontal="center" vertical="center"/>
    </xf>
    <xf numFmtId="0" fontId="17" fillId="0" borderId="0" xfId="0" applyFont="1"/>
    <xf numFmtId="17" fontId="0" fillId="4" borderId="1" xfId="0" applyNumberFormat="1" applyFill="1" applyBorder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0" fillId="4" borderId="0" xfId="0" applyFill="1"/>
    <xf numFmtId="0" fontId="15" fillId="4" borderId="0" xfId="0" applyFont="1" applyFill="1"/>
    <xf numFmtId="0" fontId="13" fillId="0" borderId="0" xfId="0" applyFont="1"/>
    <xf numFmtId="0" fontId="15" fillId="0" borderId="0" xfId="0" applyFont="1"/>
    <xf numFmtId="49" fontId="17" fillId="0" borderId="1" xfId="0" applyNumberFormat="1" applyFont="1" applyBorder="1" applyAlignment="1">
      <alignment horizontal="center" vertical="center"/>
    </xf>
    <xf numFmtId="49" fontId="13" fillId="4" borderId="0" xfId="0" applyNumberFormat="1" applyFont="1" applyFill="1"/>
    <xf numFmtId="14" fontId="13" fillId="4" borderId="0" xfId="0" applyNumberFormat="1" applyFont="1" applyFill="1"/>
    <xf numFmtId="165" fontId="13" fillId="4" borderId="0" xfId="0" applyNumberFormat="1" applyFont="1" applyFill="1"/>
    <xf numFmtId="2" fontId="13" fillId="4" borderId="0" xfId="0" applyNumberFormat="1" applyFont="1" applyFill="1"/>
    <xf numFmtId="166" fontId="15" fillId="4" borderId="0" xfId="0" applyNumberFormat="1" applyFont="1" applyFill="1"/>
    <xf numFmtId="4" fontId="11" fillId="2" borderId="1" xfId="1" applyNumberFormat="1" applyFont="1" applyFill="1" applyBorder="1" applyAlignment="1">
      <alignment horizontal="center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9" fontId="0" fillId="0" borderId="1" xfId="5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7" quotePrefix="1" applyFont="1" applyBorder="1" applyAlignment="1">
      <alignment horizontal="center" vertical="center"/>
    </xf>
    <xf numFmtId="0" fontId="0" fillId="0" borderId="1" xfId="7" applyFont="1" applyBorder="1" applyAlignment="1">
      <alignment horizontal="center" vertical="center"/>
    </xf>
    <xf numFmtId="168" fontId="13" fillId="0" borderId="1" xfId="5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4" borderId="0" xfId="0" applyFont="1" applyFill="1"/>
    <xf numFmtId="0" fontId="23" fillId="0" borderId="0" xfId="0" applyFont="1"/>
    <xf numFmtId="0" fontId="25" fillId="0" borderId="1" xfId="0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14" fontId="25" fillId="0" borderId="1" xfId="0" applyNumberFormat="1" applyFont="1" applyBorder="1" applyAlignment="1">
      <alignment horizontal="center" vertical="center"/>
    </xf>
    <xf numFmtId="43" fontId="25" fillId="0" borderId="1" xfId="19" applyFont="1" applyFill="1" applyBorder="1" applyAlignment="1">
      <alignment horizontal="left" vertical="center"/>
    </xf>
    <xf numFmtId="10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4" fillId="0" borderId="1" xfId="0" applyFont="1" applyBorder="1"/>
    <xf numFmtId="0" fontId="25" fillId="0" borderId="1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/>
    </xf>
    <xf numFmtId="14" fontId="25" fillId="5" borderId="1" xfId="0" applyNumberFormat="1" applyFont="1" applyFill="1" applyBorder="1" applyAlignment="1">
      <alignment horizontal="center" vertical="center"/>
    </xf>
    <xf numFmtId="10" fontId="25" fillId="5" borderId="1" xfId="0" applyNumberFormat="1" applyFont="1" applyFill="1" applyBorder="1" applyAlignment="1">
      <alignment horizontal="center" vertical="center"/>
    </xf>
    <xf numFmtId="0" fontId="23" fillId="0" borderId="1" xfId="0" applyFont="1" applyBorder="1"/>
    <xf numFmtId="0" fontId="28" fillId="0" borderId="0" xfId="0" applyFont="1"/>
    <xf numFmtId="43" fontId="25" fillId="0" borderId="1" xfId="19" applyFont="1" applyFill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43" fontId="25" fillId="0" borderId="1" xfId="19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4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5">
    <cellStyle name="Comma" xfId="19" builtinId="3"/>
    <cellStyle name="Currency 2" xfId="12" xr:uid="{00000000-0005-0000-0000-000001000000}"/>
    <cellStyle name="Currency 2 2" xfId="26" xr:uid="{3A08A5D0-90FA-4D45-9676-D1D32DBFEA3B}"/>
    <cellStyle name="Currency 3" xfId="11" xr:uid="{00000000-0005-0000-0000-000002000000}"/>
    <cellStyle name="Normal" xfId="0" builtinId="0"/>
    <cellStyle name="Normal 2" xfId="7" xr:uid="{00000000-0005-0000-0000-000004000000}"/>
    <cellStyle name="Normal 2 2" xfId="13" xr:uid="{00000000-0005-0000-0000-000005000000}"/>
    <cellStyle name="Normal 2 2 2" xfId="27" xr:uid="{1E5DD91C-82C2-48A6-A19E-02DF722F6C37}"/>
    <cellStyle name="Normal 2 3" xfId="23" xr:uid="{FF17FBC6-33F4-4545-A6DC-BC9790E6590A}"/>
    <cellStyle name="Normal 3" xfId="9" xr:uid="{00000000-0005-0000-0000-000006000000}"/>
    <cellStyle name="Normal 4" xfId="33" xr:uid="{E37E6534-E49F-493A-B15B-7C34CC98DF67}"/>
    <cellStyle name="Normal 7" xfId="34" xr:uid="{4D89CFB8-F3A5-40FA-B409-863E16018D90}"/>
    <cellStyle name="Normale_Foglio1" xfId="1" xr:uid="{00000000-0005-0000-0000-000007000000}"/>
    <cellStyle name="Percent" xfId="5" builtinId="5"/>
    <cellStyle name="Percent 2" xfId="8" xr:uid="{00000000-0005-0000-0000-000009000000}"/>
    <cellStyle name="Percent 2 2" xfId="14" xr:uid="{00000000-0005-0000-0000-00000A000000}"/>
    <cellStyle name="Percent 2 2 2" xfId="28" xr:uid="{A92692F1-6F5F-42F6-B0E8-C2E9BCABB753}"/>
    <cellStyle name="Percent 2 3" xfId="24" xr:uid="{750E0894-A968-4790-8644-8DEC4790ED83}"/>
    <cellStyle name="Standard 2" xfId="2" xr:uid="{00000000-0005-0000-0000-00000B000000}"/>
    <cellStyle name="Standard 3" xfId="3" xr:uid="{00000000-0005-0000-0000-00000C000000}"/>
    <cellStyle name="Standard 3 2" xfId="6" xr:uid="{00000000-0005-0000-0000-00000D000000}"/>
    <cellStyle name="Standard 3 2 2" xfId="22" xr:uid="{BCC2C6C8-C5F6-4106-B57E-AD8D41FE6B96}"/>
    <cellStyle name="Standard 3 3" xfId="10" xr:uid="{00000000-0005-0000-0000-00000E000000}"/>
    <cellStyle name="Standard 3 3 2" xfId="25" xr:uid="{507300C3-7044-496C-BC6A-6320D256A208}"/>
    <cellStyle name="Standard 3 4" xfId="17" xr:uid="{00000000-0005-0000-0000-00000F000000}"/>
    <cellStyle name="Standard 3 4 2" xfId="31" xr:uid="{1450ADA0-1680-4B1E-89B9-B43A7F6FD858}"/>
    <cellStyle name="Standard 3 5" xfId="18" xr:uid="{00000000-0005-0000-0000-000010000000}"/>
    <cellStyle name="Standard 3 5 2" xfId="32" xr:uid="{B6578B2B-39D5-4F66-B258-2C35C3CC959C}"/>
    <cellStyle name="Standard 3 6" xfId="20" xr:uid="{CAD1D9E5-B62F-4EE3-99A8-6ACC689F274B}"/>
    <cellStyle name="Standard 4" xfId="4" xr:uid="{00000000-0005-0000-0000-000011000000}"/>
    <cellStyle name="Standard 4 2" xfId="15" xr:uid="{00000000-0005-0000-0000-000012000000}"/>
    <cellStyle name="Standard 4 2 2" xfId="29" xr:uid="{ECA86F4A-704D-4538-8F48-091538B9000D}"/>
    <cellStyle name="Standard 4 3" xfId="21" xr:uid="{42DCABE4-330A-4E52-8495-568E120F2657}"/>
    <cellStyle name="Währung 2" xfId="16" xr:uid="{00000000-0005-0000-0000-000013000000}"/>
    <cellStyle name="Währung 2 2" xfId="30" xr:uid="{B5EEFD57-7690-46B7-B6BE-0C1F5E1D395E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mma5.426.agency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16"/>
  <sheetViews>
    <sheetView tabSelected="1" topLeftCell="N1" zoomScale="50" zoomScaleNormal="50" workbookViewId="0">
      <pane ySplit="1" topLeftCell="A405" activePane="bottomLeft" state="frozen"/>
      <selection pane="bottomLeft" activeCell="V412" sqref="V412"/>
    </sheetView>
  </sheetViews>
  <sheetFormatPr defaultColWidth="101.7265625" defaultRowHeight="30" customHeight="1" x14ac:dyDescent="0.3"/>
  <cols>
    <col min="1" max="1" width="43.1796875" style="20" bestFit="1" customWidth="1"/>
    <col min="2" max="2" width="22.54296875" style="77" customWidth="1"/>
    <col min="3" max="3" width="27.1796875" style="77" customWidth="1"/>
    <col min="4" max="4" width="26.26953125" style="77" hidden="1" customWidth="1"/>
    <col min="5" max="5" width="17" style="20" customWidth="1"/>
    <col min="6" max="6" width="16.81640625" style="20" customWidth="1"/>
    <col min="7" max="7" width="26.453125" style="77" customWidth="1"/>
    <col min="8" max="8" width="21.54296875" style="77" customWidth="1"/>
    <col min="9" max="9" width="28" style="20" customWidth="1"/>
    <col min="10" max="11" width="27" style="20" customWidth="1"/>
    <col min="12" max="12" width="20.81640625" style="78" customWidth="1"/>
    <col min="13" max="13" width="16.453125" style="79" customWidth="1"/>
    <col min="14" max="14" width="15.54296875" style="79" customWidth="1"/>
    <col min="15" max="15" width="24.1796875" style="80" customWidth="1"/>
    <col min="16" max="16" width="15.1796875" style="81" customWidth="1"/>
    <col min="17" max="17" width="16.7265625" style="20" customWidth="1"/>
    <col min="18" max="18" width="18.54296875" style="79" customWidth="1"/>
    <col min="19" max="19" width="20.453125" style="20" bestFit="1" customWidth="1"/>
    <col min="20" max="20" width="27.26953125" style="20" customWidth="1"/>
    <col min="21" max="21" width="22.453125" style="20" customWidth="1"/>
    <col min="22" max="22" width="71.81640625" style="20" customWidth="1"/>
    <col min="23" max="16384" width="101.7265625" style="20"/>
  </cols>
  <sheetData>
    <row r="1" spans="1:23" s="71" customFormat="1" ht="170.25" customHeight="1" x14ac:dyDescent="0.25">
      <c r="A1" s="2" t="s">
        <v>1852</v>
      </c>
      <c r="B1" s="1" t="s">
        <v>1853</v>
      </c>
      <c r="C1" s="1" t="s">
        <v>1854</v>
      </c>
      <c r="D1" s="1" t="s">
        <v>1855</v>
      </c>
      <c r="E1" s="3" t="s">
        <v>1856</v>
      </c>
      <c r="F1" s="2" t="s">
        <v>1857</v>
      </c>
      <c r="G1" s="1" t="s">
        <v>1858</v>
      </c>
      <c r="H1" s="1" t="s">
        <v>2007</v>
      </c>
      <c r="I1" s="2" t="s">
        <v>1859</v>
      </c>
      <c r="J1" s="2" t="s">
        <v>1860</v>
      </c>
      <c r="K1" s="125" t="s">
        <v>2013</v>
      </c>
      <c r="L1" s="2" t="s">
        <v>1861</v>
      </c>
      <c r="M1" s="2" t="s">
        <v>1862</v>
      </c>
      <c r="N1" s="2" t="s">
        <v>1863</v>
      </c>
      <c r="O1" s="82" t="s">
        <v>1864</v>
      </c>
      <c r="P1" s="83" t="s">
        <v>1865</v>
      </c>
      <c r="Q1" s="2" t="s">
        <v>1866</v>
      </c>
      <c r="R1" s="3" t="s">
        <v>1867</v>
      </c>
      <c r="S1" s="3" t="s">
        <v>1868</v>
      </c>
      <c r="T1" s="3" t="s">
        <v>1869</v>
      </c>
      <c r="U1" s="3" t="s">
        <v>1870</v>
      </c>
      <c r="V1" s="127" t="s">
        <v>2015</v>
      </c>
      <c r="W1" s="127" t="s">
        <v>2016</v>
      </c>
    </row>
    <row r="2" spans="1:23" s="74" customFormat="1" ht="35.15" customHeight="1" x14ac:dyDescent="0.3">
      <c r="A2" s="10" t="s">
        <v>2</v>
      </c>
      <c r="B2" s="4" t="s">
        <v>3</v>
      </c>
      <c r="C2" s="9"/>
      <c r="D2" s="13" t="s">
        <v>5</v>
      </c>
      <c r="E2" s="12" t="s">
        <v>7</v>
      </c>
      <c r="F2" s="10" t="s">
        <v>0</v>
      </c>
      <c r="G2" s="11" t="s">
        <v>6</v>
      </c>
      <c r="H2" s="8" t="s">
        <v>1</v>
      </c>
      <c r="I2" s="12" t="s">
        <v>8</v>
      </c>
      <c r="J2" s="12" t="s">
        <v>9</v>
      </c>
      <c r="K2" s="126" t="s">
        <v>2014</v>
      </c>
      <c r="L2" s="11" t="s">
        <v>4</v>
      </c>
      <c r="M2" s="19" t="s">
        <v>180</v>
      </c>
      <c r="N2" s="19" t="s">
        <v>181</v>
      </c>
      <c r="O2" s="14">
        <v>14001.246744536924</v>
      </c>
      <c r="P2" s="24">
        <v>11200.99739562954</v>
      </c>
      <c r="Q2" s="51">
        <f>P2/O2</f>
        <v>0.8</v>
      </c>
      <c r="R2" s="19">
        <v>44580</v>
      </c>
      <c r="S2" s="10">
        <v>8061821</v>
      </c>
      <c r="T2" s="10" t="s">
        <v>24</v>
      </c>
      <c r="U2" s="10"/>
      <c r="V2" s="94" t="s">
        <v>1895</v>
      </c>
      <c r="W2" s="128" t="s">
        <v>2017</v>
      </c>
    </row>
    <row r="3" spans="1:23" s="74" customFormat="1" ht="35.15" customHeight="1" x14ac:dyDescent="0.3">
      <c r="A3" s="12" t="s">
        <v>10</v>
      </c>
      <c r="B3" s="16" t="s">
        <v>11</v>
      </c>
      <c r="C3" s="9" t="s">
        <v>12</v>
      </c>
      <c r="D3" s="9" t="s">
        <v>13</v>
      </c>
      <c r="E3" s="12" t="s">
        <v>22</v>
      </c>
      <c r="F3" s="10" t="s">
        <v>0</v>
      </c>
      <c r="G3" s="9" t="s">
        <v>14</v>
      </c>
      <c r="H3" s="8" t="s">
        <v>15</v>
      </c>
      <c r="I3" s="12" t="s">
        <v>16</v>
      </c>
      <c r="J3" s="12" t="s">
        <v>17</v>
      </c>
      <c r="K3" s="126" t="s">
        <v>2014</v>
      </c>
      <c r="L3" s="11" t="s">
        <v>18</v>
      </c>
      <c r="M3" s="11" t="s">
        <v>18</v>
      </c>
      <c r="N3" s="11" t="s">
        <v>19</v>
      </c>
      <c r="O3" s="14">
        <v>19485</v>
      </c>
      <c r="P3" s="24">
        <v>15588</v>
      </c>
      <c r="Q3" s="51">
        <f t="shared" ref="Q3:Q17" si="0">P3/O3</f>
        <v>0.8</v>
      </c>
      <c r="R3" s="19">
        <v>44580</v>
      </c>
      <c r="S3" s="10">
        <v>8062210</v>
      </c>
      <c r="T3" s="12" t="s">
        <v>25</v>
      </c>
      <c r="U3" s="10"/>
      <c r="V3" s="94" t="s">
        <v>1895</v>
      </c>
      <c r="W3" s="128" t="s">
        <v>2017</v>
      </c>
    </row>
    <row r="4" spans="1:23" s="74" customFormat="1" ht="35.15" customHeight="1" x14ac:dyDescent="0.3">
      <c r="A4" s="12" t="s">
        <v>10</v>
      </c>
      <c r="B4" s="16" t="s">
        <v>11</v>
      </c>
      <c r="C4" s="9" t="s">
        <v>12</v>
      </c>
      <c r="D4" s="9" t="s">
        <v>13</v>
      </c>
      <c r="E4" s="12" t="s">
        <v>23</v>
      </c>
      <c r="F4" s="10" t="s">
        <v>0</v>
      </c>
      <c r="G4" s="9" t="s">
        <v>14</v>
      </c>
      <c r="H4" s="8" t="s">
        <v>15</v>
      </c>
      <c r="I4" s="12" t="s">
        <v>20</v>
      </c>
      <c r="J4" s="12" t="s">
        <v>21</v>
      </c>
      <c r="K4" s="126" t="s">
        <v>2014</v>
      </c>
      <c r="L4" s="11" t="s">
        <v>18</v>
      </c>
      <c r="M4" s="11" t="s">
        <v>18</v>
      </c>
      <c r="N4" s="11" t="s">
        <v>19</v>
      </c>
      <c r="O4" s="14">
        <v>18370</v>
      </c>
      <c r="P4" s="24">
        <v>14696</v>
      </c>
      <c r="Q4" s="51">
        <f t="shared" si="0"/>
        <v>0.8</v>
      </c>
      <c r="R4" s="19">
        <v>44580</v>
      </c>
      <c r="S4" s="10">
        <v>8062226</v>
      </c>
      <c r="T4" s="12" t="s">
        <v>25</v>
      </c>
      <c r="U4" s="10"/>
      <c r="V4" s="94" t="s">
        <v>1895</v>
      </c>
      <c r="W4" s="128" t="s">
        <v>2017</v>
      </c>
    </row>
    <row r="5" spans="1:23" ht="35.15" customHeight="1" x14ac:dyDescent="0.3">
      <c r="A5" s="10" t="s">
        <v>26</v>
      </c>
      <c r="B5" s="4" t="s">
        <v>27</v>
      </c>
      <c r="C5" s="4" t="s">
        <v>28</v>
      </c>
      <c r="D5" s="9" t="s">
        <v>29</v>
      </c>
      <c r="E5" s="5" t="s">
        <v>30</v>
      </c>
      <c r="F5" s="5" t="s">
        <v>0</v>
      </c>
      <c r="G5" s="4" t="s">
        <v>6</v>
      </c>
      <c r="H5" s="4" t="s">
        <v>15</v>
      </c>
      <c r="I5" s="5" t="s">
        <v>31</v>
      </c>
      <c r="J5" s="5" t="s">
        <v>31</v>
      </c>
      <c r="K5" s="126" t="s">
        <v>2014</v>
      </c>
      <c r="L5" s="6" t="s">
        <v>32</v>
      </c>
      <c r="M5" s="7" t="s">
        <v>33</v>
      </c>
      <c r="N5" s="7" t="s">
        <v>34</v>
      </c>
      <c r="O5" s="14">
        <v>12161.76</v>
      </c>
      <c r="P5" s="24">
        <v>9729.4080000000013</v>
      </c>
      <c r="Q5" s="51">
        <f t="shared" si="0"/>
        <v>0.8</v>
      </c>
      <c r="R5" s="19">
        <v>44582</v>
      </c>
      <c r="S5" s="5">
        <v>8066324</v>
      </c>
      <c r="T5" s="5" t="s">
        <v>35</v>
      </c>
      <c r="U5" s="5"/>
      <c r="V5" s="94" t="s">
        <v>1895</v>
      </c>
      <c r="W5" s="128" t="s">
        <v>2017</v>
      </c>
    </row>
    <row r="6" spans="1:23" ht="35.15" customHeight="1" x14ac:dyDescent="0.3">
      <c r="A6" s="10" t="s">
        <v>36</v>
      </c>
      <c r="B6" s="4" t="s">
        <v>37</v>
      </c>
      <c r="C6" s="4"/>
      <c r="D6" s="4" t="s">
        <v>38</v>
      </c>
      <c r="E6" s="5" t="s">
        <v>39</v>
      </c>
      <c r="F6" s="5" t="s">
        <v>0</v>
      </c>
      <c r="G6" s="4" t="s">
        <v>6</v>
      </c>
      <c r="H6" s="4" t="s">
        <v>15</v>
      </c>
      <c r="I6" s="5" t="s">
        <v>31</v>
      </c>
      <c r="J6" s="5" t="s">
        <v>31</v>
      </c>
      <c r="K6" s="126" t="s">
        <v>2014</v>
      </c>
      <c r="L6" s="6" t="s">
        <v>40</v>
      </c>
      <c r="M6" s="7" t="s">
        <v>33</v>
      </c>
      <c r="N6" s="7" t="s">
        <v>34</v>
      </c>
      <c r="O6" s="14">
        <v>3881.55</v>
      </c>
      <c r="P6" s="24">
        <v>3105.2400000000002</v>
      </c>
      <c r="Q6" s="51">
        <f t="shared" si="0"/>
        <v>0.8</v>
      </c>
      <c r="R6" s="19">
        <v>44582</v>
      </c>
      <c r="S6" s="5">
        <v>8066344</v>
      </c>
      <c r="T6" s="5" t="s">
        <v>35</v>
      </c>
      <c r="U6" s="5"/>
      <c r="V6" s="94" t="s">
        <v>1895</v>
      </c>
      <c r="W6" s="128" t="s">
        <v>2017</v>
      </c>
    </row>
    <row r="7" spans="1:23" ht="35.15" customHeight="1" x14ac:dyDescent="0.3">
      <c r="A7" s="10" t="s">
        <v>41</v>
      </c>
      <c r="B7" s="4" t="s">
        <v>42</v>
      </c>
      <c r="C7" s="4"/>
      <c r="D7" s="4" t="s">
        <v>43</v>
      </c>
      <c r="E7" s="5" t="s">
        <v>44</v>
      </c>
      <c r="F7" s="5" t="s">
        <v>0</v>
      </c>
      <c r="G7" s="4" t="s">
        <v>6</v>
      </c>
      <c r="H7" s="4" t="s">
        <v>45</v>
      </c>
      <c r="I7" s="5" t="s">
        <v>31</v>
      </c>
      <c r="J7" s="5" t="s">
        <v>31</v>
      </c>
      <c r="K7" s="126" t="s">
        <v>2014</v>
      </c>
      <c r="L7" s="6" t="s">
        <v>46</v>
      </c>
      <c r="M7" s="7" t="s">
        <v>33</v>
      </c>
      <c r="N7" s="7" t="s">
        <v>34</v>
      </c>
      <c r="O7" s="14">
        <v>17788.189999999999</v>
      </c>
      <c r="P7" s="24">
        <v>14230.552</v>
      </c>
      <c r="Q7" s="51">
        <f t="shared" si="0"/>
        <v>0.8</v>
      </c>
      <c r="R7" s="19">
        <v>44582</v>
      </c>
      <c r="S7" s="5">
        <v>8066368</v>
      </c>
      <c r="T7" s="5" t="s">
        <v>35</v>
      </c>
      <c r="U7" s="5"/>
      <c r="V7" s="94" t="s">
        <v>1895</v>
      </c>
      <c r="W7" s="128" t="s">
        <v>2017</v>
      </c>
    </row>
    <row r="8" spans="1:23" ht="35.15" customHeight="1" x14ac:dyDescent="0.3">
      <c r="A8" s="10" t="s">
        <v>47</v>
      </c>
      <c r="B8" s="4" t="s">
        <v>48</v>
      </c>
      <c r="C8" s="4"/>
      <c r="D8" s="4" t="s">
        <v>49</v>
      </c>
      <c r="E8" s="5" t="s">
        <v>50</v>
      </c>
      <c r="F8" s="5" t="s">
        <v>0</v>
      </c>
      <c r="G8" s="4" t="s">
        <v>6</v>
      </c>
      <c r="H8" s="4" t="s">
        <v>15</v>
      </c>
      <c r="I8" s="5" t="s">
        <v>31</v>
      </c>
      <c r="J8" s="5" t="s">
        <v>31</v>
      </c>
      <c r="K8" s="126" t="s">
        <v>2014</v>
      </c>
      <c r="L8" s="6" t="s">
        <v>51</v>
      </c>
      <c r="M8" s="7" t="s">
        <v>33</v>
      </c>
      <c r="N8" s="7" t="s">
        <v>34</v>
      </c>
      <c r="O8" s="14">
        <v>8680.7000000000007</v>
      </c>
      <c r="P8" s="24">
        <v>6944.5600000000013</v>
      </c>
      <c r="Q8" s="51">
        <f t="shared" si="0"/>
        <v>0.8</v>
      </c>
      <c r="R8" s="19">
        <v>44582</v>
      </c>
      <c r="S8" s="5">
        <v>8066387</v>
      </c>
      <c r="T8" s="5" t="s">
        <v>35</v>
      </c>
      <c r="U8" s="5"/>
      <c r="V8" s="94" t="s">
        <v>1895</v>
      </c>
      <c r="W8" s="128" t="s">
        <v>2017</v>
      </c>
    </row>
    <row r="9" spans="1:23" ht="35.15" customHeight="1" x14ac:dyDescent="0.3">
      <c r="A9" s="10" t="s">
        <v>52</v>
      </c>
      <c r="B9" s="4" t="s">
        <v>53</v>
      </c>
      <c r="C9" s="4"/>
      <c r="D9" s="4" t="s">
        <v>54</v>
      </c>
      <c r="E9" s="5" t="s">
        <v>55</v>
      </c>
      <c r="F9" s="5" t="s">
        <v>0</v>
      </c>
      <c r="G9" s="4" t="s">
        <v>6</v>
      </c>
      <c r="H9" s="4" t="s">
        <v>45</v>
      </c>
      <c r="I9" s="5" t="s">
        <v>31</v>
      </c>
      <c r="J9" s="5" t="s">
        <v>31</v>
      </c>
      <c r="K9" s="126" t="s">
        <v>2014</v>
      </c>
      <c r="L9" s="6" t="s">
        <v>56</v>
      </c>
      <c r="M9" s="7" t="s">
        <v>33</v>
      </c>
      <c r="N9" s="7" t="s">
        <v>34</v>
      </c>
      <c r="O9" s="14">
        <v>11355.25</v>
      </c>
      <c r="P9" s="24">
        <v>9084.2000000000007</v>
      </c>
      <c r="Q9" s="51">
        <f t="shared" si="0"/>
        <v>0.8</v>
      </c>
      <c r="R9" s="19">
        <v>44582</v>
      </c>
      <c r="S9" s="5">
        <v>8066491</v>
      </c>
      <c r="T9" s="5" t="s">
        <v>35</v>
      </c>
      <c r="U9" s="5"/>
      <c r="V9" s="94" t="s">
        <v>1895</v>
      </c>
      <c r="W9" s="128" t="s">
        <v>2017</v>
      </c>
    </row>
    <row r="10" spans="1:23" ht="35.15" customHeight="1" x14ac:dyDescent="0.3">
      <c r="A10" s="10" t="s">
        <v>57</v>
      </c>
      <c r="B10" s="4" t="s">
        <v>58</v>
      </c>
      <c r="C10" s="4"/>
      <c r="D10" s="4" t="s">
        <v>59</v>
      </c>
      <c r="E10" s="5" t="s">
        <v>60</v>
      </c>
      <c r="F10" s="5" t="s">
        <v>0</v>
      </c>
      <c r="G10" s="4" t="s">
        <v>6</v>
      </c>
      <c r="H10" s="4" t="s">
        <v>45</v>
      </c>
      <c r="I10" s="5" t="s">
        <v>31</v>
      </c>
      <c r="J10" s="5" t="s">
        <v>31</v>
      </c>
      <c r="K10" s="126" t="s">
        <v>2014</v>
      </c>
      <c r="L10" s="6" t="s">
        <v>61</v>
      </c>
      <c r="M10" s="7" t="s">
        <v>33</v>
      </c>
      <c r="N10" s="7" t="s">
        <v>34</v>
      </c>
      <c r="O10" s="14">
        <v>6935.17</v>
      </c>
      <c r="P10" s="24">
        <v>5548.1360000000004</v>
      </c>
      <c r="Q10" s="51">
        <f t="shared" si="0"/>
        <v>0.8</v>
      </c>
      <c r="R10" s="19">
        <v>44582</v>
      </c>
      <c r="S10" s="5">
        <v>8067795</v>
      </c>
      <c r="T10" s="5" t="s">
        <v>35</v>
      </c>
      <c r="U10" s="5"/>
      <c r="V10" s="94" t="s">
        <v>1895</v>
      </c>
      <c r="W10" s="128" t="s">
        <v>2017</v>
      </c>
    </row>
    <row r="11" spans="1:23" ht="35.15" customHeight="1" x14ac:dyDescent="0.3">
      <c r="A11" s="10" t="s">
        <v>62</v>
      </c>
      <c r="B11" s="4" t="s">
        <v>63</v>
      </c>
      <c r="C11" s="4"/>
      <c r="D11" s="4" t="s">
        <v>64</v>
      </c>
      <c r="E11" s="5" t="s">
        <v>65</v>
      </c>
      <c r="F11" s="5" t="s">
        <v>0</v>
      </c>
      <c r="G11" s="4" t="s">
        <v>6</v>
      </c>
      <c r="H11" s="4" t="s">
        <v>15</v>
      </c>
      <c r="I11" s="5" t="s">
        <v>31</v>
      </c>
      <c r="J11" s="5" t="s">
        <v>31</v>
      </c>
      <c r="K11" s="126" t="s">
        <v>2014</v>
      </c>
      <c r="L11" s="6" t="s">
        <v>66</v>
      </c>
      <c r="M11" s="7" t="s">
        <v>33</v>
      </c>
      <c r="N11" s="7" t="s">
        <v>34</v>
      </c>
      <c r="O11" s="14">
        <v>7150.58</v>
      </c>
      <c r="P11" s="24">
        <v>5720.4639999999999</v>
      </c>
      <c r="Q11" s="51">
        <f t="shared" si="0"/>
        <v>0.8</v>
      </c>
      <c r="R11" s="19">
        <v>44582</v>
      </c>
      <c r="S11" s="5">
        <v>8067804</v>
      </c>
      <c r="T11" s="5" t="s">
        <v>35</v>
      </c>
      <c r="U11" s="5"/>
      <c r="V11" s="94" t="s">
        <v>1895</v>
      </c>
      <c r="W11" s="128" t="s">
        <v>2017</v>
      </c>
    </row>
    <row r="12" spans="1:23" ht="35.15" customHeight="1" x14ac:dyDescent="0.3">
      <c r="A12" s="10" t="s">
        <v>67</v>
      </c>
      <c r="B12" s="4" t="s">
        <v>68</v>
      </c>
      <c r="C12" s="4"/>
      <c r="D12" s="4" t="s">
        <v>69</v>
      </c>
      <c r="E12" s="5" t="s">
        <v>70</v>
      </c>
      <c r="F12" s="5" t="s">
        <v>0</v>
      </c>
      <c r="G12" s="4" t="s">
        <v>6</v>
      </c>
      <c r="H12" s="4" t="s">
        <v>45</v>
      </c>
      <c r="I12" s="5" t="s">
        <v>31</v>
      </c>
      <c r="J12" s="5" t="s">
        <v>31</v>
      </c>
      <c r="K12" s="126" t="s">
        <v>2014</v>
      </c>
      <c r="L12" s="6" t="s">
        <v>40</v>
      </c>
      <c r="M12" s="7" t="s">
        <v>33</v>
      </c>
      <c r="N12" s="7" t="s">
        <v>34</v>
      </c>
      <c r="O12" s="14">
        <v>5316.05</v>
      </c>
      <c r="P12" s="24">
        <v>4252.84</v>
      </c>
      <c r="Q12" s="51">
        <f t="shared" si="0"/>
        <v>0.8</v>
      </c>
      <c r="R12" s="19">
        <v>44582</v>
      </c>
      <c r="S12" s="5">
        <v>8067818</v>
      </c>
      <c r="T12" s="5" t="s">
        <v>35</v>
      </c>
      <c r="U12" s="5"/>
      <c r="V12" s="94" t="s">
        <v>1895</v>
      </c>
      <c r="W12" s="128" t="s">
        <v>2017</v>
      </c>
    </row>
    <row r="13" spans="1:23" ht="35.15" customHeight="1" x14ac:dyDescent="0.3">
      <c r="A13" s="10" t="s">
        <v>71</v>
      </c>
      <c r="B13" s="4" t="s">
        <v>72</v>
      </c>
      <c r="C13" s="4"/>
      <c r="D13" s="4" t="s">
        <v>73</v>
      </c>
      <c r="E13" s="5" t="s">
        <v>74</v>
      </c>
      <c r="F13" s="5" t="s">
        <v>0</v>
      </c>
      <c r="G13" s="4" t="s">
        <v>6</v>
      </c>
      <c r="H13" s="4" t="s">
        <v>15</v>
      </c>
      <c r="I13" s="5" t="s">
        <v>31</v>
      </c>
      <c r="J13" s="5" t="s">
        <v>31</v>
      </c>
      <c r="K13" s="126" t="s">
        <v>2014</v>
      </c>
      <c r="L13" s="6" t="s">
        <v>75</v>
      </c>
      <c r="M13" s="7" t="s">
        <v>33</v>
      </c>
      <c r="N13" s="7" t="s">
        <v>34</v>
      </c>
      <c r="O13" s="14">
        <v>17708.5</v>
      </c>
      <c r="P13" s="24">
        <v>14166.800000000001</v>
      </c>
      <c r="Q13" s="51">
        <f t="shared" si="0"/>
        <v>0.8</v>
      </c>
      <c r="R13" s="19">
        <v>44582</v>
      </c>
      <c r="S13" s="5">
        <v>8067827</v>
      </c>
      <c r="T13" s="5" t="s">
        <v>35</v>
      </c>
      <c r="U13" s="5"/>
      <c r="V13" s="94" t="s">
        <v>1895</v>
      </c>
      <c r="W13" s="128" t="s">
        <v>2017</v>
      </c>
    </row>
    <row r="14" spans="1:23" ht="35.15" customHeight="1" x14ac:dyDescent="0.3">
      <c r="A14" s="10" t="s">
        <v>76</v>
      </c>
      <c r="B14" s="4" t="s">
        <v>77</v>
      </c>
      <c r="C14" s="4" t="s">
        <v>78</v>
      </c>
      <c r="D14" s="4" t="s">
        <v>79</v>
      </c>
      <c r="E14" s="5" t="s">
        <v>80</v>
      </c>
      <c r="F14" s="5" t="s">
        <v>0</v>
      </c>
      <c r="G14" s="4" t="s">
        <v>6</v>
      </c>
      <c r="H14" s="4" t="s">
        <v>15</v>
      </c>
      <c r="I14" s="5" t="s">
        <v>31</v>
      </c>
      <c r="J14" s="5" t="s">
        <v>31</v>
      </c>
      <c r="K14" s="126" t="s">
        <v>2014</v>
      </c>
      <c r="L14" s="6" t="s">
        <v>81</v>
      </c>
      <c r="M14" s="7" t="s">
        <v>33</v>
      </c>
      <c r="N14" s="7" t="s">
        <v>34</v>
      </c>
      <c r="O14" s="14">
        <v>9275.2999999999993</v>
      </c>
      <c r="P14" s="24">
        <v>7420.24</v>
      </c>
      <c r="Q14" s="51">
        <f t="shared" si="0"/>
        <v>0.8</v>
      </c>
      <c r="R14" s="19">
        <v>44582</v>
      </c>
      <c r="S14" s="5">
        <v>8067840</v>
      </c>
      <c r="T14" s="5" t="s">
        <v>35</v>
      </c>
      <c r="U14" s="5"/>
      <c r="V14" s="94" t="s">
        <v>1895</v>
      </c>
      <c r="W14" s="128" t="s">
        <v>2017</v>
      </c>
    </row>
    <row r="15" spans="1:23" ht="35.15" customHeight="1" x14ac:dyDescent="0.3">
      <c r="A15" s="10" t="s">
        <v>82</v>
      </c>
      <c r="B15" s="4" t="s">
        <v>83</v>
      </c>
      <c r="C15" s="4"/>
      <c r="D15" s="4" t="s">
        <v>84</v>
      </c>
      <c r="E15" s="5" t="s">
        <v>85</v>
      </c>
      <c r="F15" s="5" t="s">
        <v>0</v>
      </c>
      <c r="G15" s="4" t="s">
        <v>6</v>
      </c>
      <c r="H15" s="4" t="s">
        <v>45</v>
      </c>
      <c r="I15" s="5" t="s">
        <v>31</v>
      </c>
      <c r="J15" s="5" t="s">
        <v>31</v>
      </c>
      <c r="K15" s="126" t="s">
        <v>2014</v>
      </c>
      <c r="L15" s="6" t="s">
        <v>86</v>
      </c>
      <c r="M15" s="7" t="s">
        <v>33</v>
      </c>
      <c r="N15" s="7" t="s">
        <v>34</v>
      </c>
      <c r="O15" s="14">
        <v>9310.33</v>
      </c>
      <c r="P15" s="24">
        <v>7448.2640000000001</v>
      </c>
      <c r="Q15" s="51">
        <f t="shared" si="0"/>
        <v>0.8</v>
      </c>
      <c r="R15" s="19">
        <v>44582</v>
      </c>
      <c r="S15" s="5">
        <v>8067850</v>
      </c>
      <c r="T15" s="5" t="s">
        <v>35</v>
      </c>
      <c r="U15" s="5"/>
      <c r="V15" s="94" t="s">
        <v>1895</v>
      </c>
      <c r="W15" s="128" t="s">
        <v>2017</v>
      </c>
    </row>
    <row r="16" spans="1:23" ht="35.15" customHeight="1" x14ac:dyDescent="0.3">
      <c r="A16" s="10" t="s">
        <v>87</v>
      </c>
      <c r="B16" s="4" t="s">
        <v>88</v>
      </c>
      <c r="C16" s="4" t="s">
        <v>89</v>
      </c>
      <c r="D16" s="4" t="s">
        <v>90</v>
      </c>
      <c r="E16" s="5" t="s">
        <v>91</v>
      </c>
      <c r="F16" s="5" t="s">
        <v>0</v>
      </c>
      <c r="G16" s="4" t="s">
        <v>6</v>
      </c>
      <c r="H16" s="4" t="s">
        <v>15</v>
      </c>
      <c r="I16" s="5" t="s">
        <v>31</v>
      </c>
      <c r="J16" s="5" t="s">
        <v>31</v>
      </c>
      <c r="K16" s="126" t="s">
        <v>2014</v>
      </c>
      <c r="L16" s="6" t="s">
        <v>61</v>
      </c>
      <c r="M16" s="7" t="s">
        <v>33</v>
      </c>
      <c r="N16" s="7" t="s">
        <v>34</v>
      </c>
      <c r="O16" s="14">
        <v>9014.06</v>
      </c>
      <c r="P16" s="24">
        <v>5021.41</v>
      </c>
      <c r="Q16" s="93">
        <f>P16/O16</f>
        <v>0.55706418639325672</v>
      </c>
      <c r="R16" s="19">
        <v>44582</v>
      </c>
      <c r="S16" s="5">
        <v>8067878</v>
      </c>
      <c r="T16" s="5" t="s">
        <v>35</v>
      </c>
      <c r="U16" s="5"/>
      <c r="V16" s="94" t="s">
        <v>1895</v>
      </c>
      <c r="W16" s="128" t="s">
        <v>2017</v>
      </c>
    </row>
    <row r="17" spans="1:23" ht="35.15" customHeight="1" x14ac:dyDescent="0.3">
      <c r="A17" s="10" t="s">
        <v>92</v>
      </c>
      <c r="B17" s="4" t="s">
        <v>93</v>
      </c>
      <c r="C17" s="4"/>
      <c r="D17" s="4" t="s">
        <v>94</v>
      </c>
      <c r="E17" s="5" t="s">
        <v>95</v>
      </c>
      <c r="F17" s="5" t="s">
        <v>0</v>
      </c>
      <c r="G17" s="4" t="s">
        <v>6</v>
      </c>
      <c r="H17" s="4" t="s">
        <v>15</v>
      </c>
      <c r="I17" s="5" t="s">
        <v>31</v>
      </c>
      <c r="J17" s="5" t="s">
        <v>31</v>
      </c>
      <c r="K17" s="126" t="s">
        <v>2014</v>
      </c>
      <c r="L17" s="6" t="s">
        <v>46</v>
      </c>
      <c r="M17" s="7" t="s">
        <v>33</v>
      </c>
      <c r="N17" s="7" t="s">
        <v>34</v>
      </c>
      <c r="O17" s="14">
        <v>20926.099999999999</v>
      </c>
      <c r="P17" s="24">
        <v>16740.88</v>
      </c>
      <c r="Q17" s="51">
        <f t="shared" si="0"/>
        <v>0.80000000000000016</v>
      </c>
      <c r="R17" s="19">
        <v>44582</v>
      </c>
      <c r="S17" s="5">
        <v>8067886</v>
      </c>
      <c r="T17" s="5" t="s">
        <v>35</v>
      </c>
      <c r="U17" s="5"/>
      <c r="V17" s="94" t="s">
        <v>1895</v>
      </c>
      <c r="W17" s="128" t="s">
        <v>2017</v>
      </c>
    </row>
    <row r="18" spans="1:23" ht="35.15" customHeight="1" x14ac:dyDescent="0.3">
      <c r="A18" s="10" t="s">
        <v>96</v>
      </c>
      <c r="B18" s="4" t="s">
        <v>97</v>
      </c>
      <c r="C18" s="4"/>
      <c r="D18" s="4" t="s">
        <v>98</v>
      </c>
      <c r="E18" s="5" t="s">
        <v>99</v>
      </c>
      <c r="F18" s="5" t="s">
        <v>0</v>
      </c>
      <c r="G18" s="4" t="s">
        <v>6</v>
      </c>
      <c r="H18" s="4" t="s">
        <v>15</v>
      </c>
      <c r="I18" s="5" t="s">
        <v>31</v>
      </c>
      <c r="J18" s="5" t="s">
        <v>31</v>
      </c>
      <c r="K18" s="126" t="s">
        <v>2014</v>
      </c>
      <c r="L18" s="6" t="s">
        <v>81</v>
      </c>
      <c r="M18" s="7" t="s">
        <v>33</v>
      </c>
      <c r="N18" s="7" t="s">
        <v>34</v>
      </c>
      <c r="O18" s="14">
        <v>25046.080000000002</v>
      </c>
      <c r="P18" s="24">
        <v>20036.864000000001</v>
      </c>
      <c r="Q18" s="51">
        <f t="shared" ref="Q18:Q42" si="1">P18/O18</f>
        <v>0.8</v>
      </c>
      <c r="R18" s="19">
        <v>44582</v>
      </c>
      <c r="S18" s="5">
        <v>8067917</v>
      </c>
      <c r="T18" s="5" t="s">
        <v>35</v>
      </c>
      <c r="U18" s="5"/>
      <c r="V18" s="94" t="s">
        <v>1895</v>
      </c>
      <c r="W18" s="128" t="s">
        <v>2017</v>
      </c>
    </row>
    <row r="19" spans="1:23" ht="35.15" customHeight="1" x14ac:dyDescent="0.3">
      <c r="A19" s="10" t="s">
        <v>100</v>
      </c>
      <c r="B19" s="4" t="s">
        <v>101</v>
      </c>
      <c r="C19" s="4"/>
      <c r="D19" s="4" t="s">
        <v>102</v>
      </c>
      <c r="E19" s="5" t="s">
        <v>103</v>
      </c>
      <c r="F19" s="5" t="s">
        <v>0</v>
      </c>
      <c r="G19" s="4" t="s">
        <v>6</v>
      </c>
      <c r="H19" s="4" t="s">
        <v>15</v>
      </c>
      <c r="I19" s="5" t="s">
        <v>31</v>
      </c>
      <c r="J19" s="5" t="s">
        <v>31</v>
      </c>
      <c r="K19" s="126" t="s">
        <v>2014</v>
      </c>
      <c r="L19" s="6" t="s">
        <v>104</v>
      </c>
      <c r="M19" s="7" t="s">
        <v>33</v>
      </c>
      <c r="N19" s="7" t="s">
        <v>34</v>
      </c>
      <c r="O19" s="14">
        <v>9588.9599999999991</v>
      </c>
      <c r="P19" s="24">
        <v>7671.1679999999997</v>
      </c>
      <c r="Q19" s="51">
        <f t="shared" si="1"/>
        <v>0.8</v>
      </c>
      <c r="R19" s="19">
        <v>44582</v>
      </c>
      <c r="S19" s="5">
        <v>8067929</v>
      </c>
      <c r="T19" s="5" t="s">
        <v>35</v>
      </c>
      <c r="U19" s="5"/>
      <c r="V19" s="94" t="s">
        <v>1895</v>
      </c>
      <c r="W19" s="128" t="s">
        <v>2017</v>
      </c>
    </row>
    <row r="20" spans="1:23" ht="35.15" customHeight="1" x14ac:dyDescent="0.3">
      <c r="A20" s="10" t="s">
        <v>105</v>
      </c>
      <c r="B20" s="4" t="s">
        <v>106</v>
      </c>
      <c r="C20" s="4" t="s">
        <v>107</v>
      </c>
      <c r="D20" s="4" t="s">
        <v>108</v>
      </c>
      <c r="E20" s="5" t="s">
        <v>109</v>
      </c>
      <c r="F20" s="5" t="s">
        <v>0</v>
      </c>
      <c r="G20" s="4" t="s">
        <v>6</v>
      </c>
      <c r="H20" s="4" t="s">
        <v>45</v>
      </c>
      <c r="I20" s="5" t="s">
        <v>31</v>
      </c>
      <c r="J20" s="5" t="s">
        <v>31</v>
      </c>
      <c r="K20" s="126" t="s">
        <v>2014</v>
      </c>
      <c r="L20" s="6" t="s">
        <v>61</v>
      </c>
      <c r="M20" s="7" t="s">
        <v>33</v>
      </c>
      <c r="N20" s="7" t="s">
        <v>34</v>
      </c>
      <c r="O20" s="14">
        <v>5928.86</v>
      </c>
      <c r="P20" s="24">
        <v>4743.0879999999997</v>
      </c>
      <c r="Q20" s="51">
        <f t="shared" si="1"/>
        <v>0.8</v>
      </c>
      <c r="R20" s="19">
        <v>44582</v>
      </c>
      <c r="S20" s="5">
        <v>8067940</v>
      </c>
      <c r="T20" s="5" t="s">
        <v>35</v>
      </c>
      <c r="U20" s="5"/>
      <c r="V20" s="94" t="s">
        <v>1895</v>
      </c>
      <c r="W20" s="128" t="s">
        <v>2017</v>
      </c>
    </row>
    <row r="21" spans="1:23" ht="35.15" customHeight="1" x14ac:dyDescent="0.3">
      <c r="A21" s="10" t="s">
        <v>110</v>
      </c>
      <c r="B21" s="4" t="s">
        <v>111</v>
      </c>
      <c r="C21" s="4" t="s">
        <v>112</v>
      </c>
      <c r="D21" s="4" t="s">
        <v>113</v>
      </c>
      <c r="E21" s="5" t="s">
        <v>114</v>
      </c>
      <c r="F21" s="5" t="s">
        <v>0</v>
      </c>
      <c r="G21" s="4" t="s">
        <v>6</v>
      </c>
      <c r="H21" s="4" t="s">
        <v>15</v>
      </c>
      <c r="I21" s="5" t="s">
        <v>31</v>
      </c>
      <c r="J21" s="5" t="s">
        <v>31</v>
      </c>
      <c r="K21" s="126" t="s">
        <v>2014</v>
      </c>
      <c r="L21" s="6" t="s">
        <v>40</v>
      </c>
      <c r="M21" s="7" t="s">
        <v>33</v>
      </c>
      <c r="N21" s="7" t="s">
        <v>34</v>
      </c>
      <c r="O21" s="14">
        <v>24531.8</v>
      </c>
      <c r="P21" s="24">
        <v>19625.439999999999</v>
      </c>
      <c r="Q21" s="51">
        <f t="shared" si="1"/>
        <v>0.79999999999999993</v>
      </c>
      <c r="R21" s="19">
        <v>44582</v>
      </c>
      <c r="S21" s="5">
        <v>8067949</v>
      </c>
      <c r="T21" s="5" t="s">
        <v>35</v>
      </c>
      <c r="U21" s="5"/>
      <c r="V21" s="94" t="s">
        <v>1895</v>
      </c>
      <c r="W21" s="128" t="s">
        <v>2017</v>
      </c>
    </row>
    <row r="22" spans="1:23" ht="35.15" customHeight="1" x14ac:dyDescent="0.3">
      <c r="A22" s="10" t="s">
        <v>115</v>
      </c>
      <c r="B22" s="4" t="s">
        <v>116</v>
      </c>
      <c r="C22" s="4"/>
      <c r="D22" s="4" t="s">
        <v>117</v>
      </c>
      <c r="E22" s="5" t="s">
        <v>118</v>
      </c>
      <c r="F22" s="5" t="s">
        <v>0</v>
      </c>
      <c r="G22" s="4" t="s">
        <v>6</v>
      </c>
      <c r="H22" s="4" t="s">
        <v>15</v>
      </c>
      <c r="I22" s="5" t="s">
        <v>31</v>
      </c>
      <c r="J22" s="5" t="s">
        <v>31</v>
      </c>
      <c r="K22" s="126" t="s">
        <v>2014</v>
      </c>
      <c r="L22" s="6" t="s">
        <v>119</v>
      </c>
      <c r="M22" s="7" t="s">
        <v>33</v>
      </c>
      <c r="N22" s="7" t="s">
        <v>34</v>
      </c>
      <c r="O22" s="14">
        <v>6477.08</v>
      </c>
      <c r="P22" s="24">
        <v>5181.6640000000007</v>
      </c>
      <c r="Q22" s="51">
        <f t="shared" si="1"/>
        <v>0.80000000000000016</v>
      </c>
      <c r="R22" s="19">
        <v>44582</v>
      </c>
      <c r="S22" s="5">
        <v>8067964</v>
      </c>
      <c r="T22" s="5" t="s">
        <v>35</v>
      </c>
      <c r="U22" s="5"/>
      <c r="V22" s="94" t="s">
        <v>1895</v>
      </c>
      <c r="W22" s="128" t="s">
        <v>2017</v>
      </c>
    </row>
    <row r="23" spans="1:23" ht="35.15" customHeight="1" x14ac:dyDescent="0.3">
      <c r="A23" s="10" t="s">
        <v>120</v>
      </c>
      <c r="B23" s="4" t="s">
        <v>121</v>
      </c>
      <c r="C23" s="4"/>
      <c r="D23" s="4" t="s">
        <v>122</v>
      </c>
      <c r="E23" s="5" t="s">
        <v>123</v>
      </c>
      <c r="F23" s="5" t="s">
        <v>0</v>
      </c>
      <c r="G23" s="4" t="s">
        <v>6</v>
      </c>
      <c r="H23" s="4" t="s">
        <v>15</v>
      </c>
      <c r="I23" s="5" t="s">
        <v>31</v>
      </c>
      <c r="J23" s="5" t="s">
        <v>31</v>
      </c>
      <c r="K23" s="126" t="s">
        <v>2014</v>
      </c>
      <c r="L23" s="6" t="s">
        <v>61</v>
      </c>
      <c r="M23" s="7" t="s">
        <v>33</v>
      </c>
      <c r="N23" s="7" t="s">
        <v>34</v>
      </c>
      <c r="O23" s="14">
        <v>27459.77</v>
      </c>
      <c r="P23" s="24">
        <v>21967.816000000003</v>
      </c>
      <c r="Q23" s="51">
        <f t="shared" si="1"/>
        <v>0.8</v>
      </c>
      <c r="R23" s="19">
        <v>44582</v>
      </c>
      <c r="S23" s="5">
        <v>8067973</v>
      </c>
      <c r="T23" s="5" t="s">
        <v>35</v>
      </c>
      <c r="U23" s="5"/>
      <c r="V23" s="94" t="s">
        <v>1895</v>
      </c>
      <c r="W23" s="128" t="s">
        <v>2017</v>
      </c>
    </row>
    <row r="24" spans="1:23" ht="35.15" customHeight="1" x14ac:dyDescent="0.3">
      <c r="A24" s="10" t="s">
        <v>124</v>
      </c>
      <c r="B24" s="4" t="s">
        <v>125</v>
      </c>
      <c r="C24" s="4"/>
      <c r="D24" s="4" t="s">
        <v>126</v>
      </c>
      <c r="E24" s="5" t="s">
        <v>127</v>
      </c>
      <c r="F24" s="5" t="s">
        <v>0</v>
      </c>
      <c r="G24" s="4" t="s">
        <v>6</v>
      </c>
      <c r="H24" s="4" t="s">
        <v>15</v>
      </c>
      <c r="I24" s="5" t="s">
        <v>31</v>
      </c>
      <c r="J24" s="5" t="s">
        <v>31</v>
      </c>
      <c r="K24" s="126" t="s">
        <v>2014</v>
      </c>
      <c r="L24" s="6" t="s">
        <v>128</v>
      </c>
      <c r="M24" s="7" t="s">
        <v>33</v>
      </c>
      <c r="N24" s="7" t="s">
        <v>34</v>
      </c>
      <c r="O24" s="14">
        <v>3549.2</v>
      </c>
      <c r="P24" s="24">
        <v>2839.36</v>
      </c>
      <c r="Q24" s="51">
        <f t="shared" si="1"/>
        <v>0.8</v>
      </c>
      <c r="R24" s="19">
        <v>44582</v>
      </c>
      <c r="S24" s="5">
        <v>8067980</v>
      </c>
      <c r="T24" s="5" t="s">
        <v>35</v>
      </c>
      <c r="U24" s="5"/>
      <c r="V24" s="94" t="s">
        <v>1895</v>
      </c>
      <c r="W24" s="128" t="s">
        <v>2017</v>
      </c>
    </row>
    <row r="25" spans="1:23" ht="35.15" customHeight="1" x14ac:dyDescent="0.3">
      <c r="A25" s="10" t="s">
        <v>129</v>
      </c>
      <c r="B25" s="4" t="s">
        <v>130</v>
      </c>
      <c r="C25" s="4" t="s">
        <v>131</v>
      </c>
      <c r="D25" s="4" t="s">
        <v>132</v>
      </c>
      <c r="E25" s="5" t="s">
        <v>133</v>
      </c>
      <c r="F25" s="5" t="s">
        <v>0</v>
      </c>
      <c r="G25" s="4" t="s">
        <v>6</v>
      </c>
      <c r="H25" s="4" t="s">
        <v>15</v>
      </c>
      <c r="I25" s="5" t="s">
        <v>31</v>
      </c>
      <c r="J25" s="5" t="s">
        <v>31</v>
      </c>
      <c r="K25" s="126" t="s">
        <v>2014</v>
      </c>
      <c r="L25" s="6" t="s">
        <v>134</v>
      </c>
      <c r="M25" s="7" t="s">
        <v>33</v>
      </c>
      <c r="N25" s="7" t="s">
        <v>34</v>
      </c>
      <c r="O25" s="14">
        <v>15995.91</v>
      </c>
      <c r="P25" s="24">
        <v>12796.728000000001</v>
      </c>
      <c r="Q25" s="51">
        <f t="shared" si="1"/>
        <v>0.8</v>
      </c>
      <c r="R25" s="19">
        <v>44582</v>
      </c>
      <c r="S25" s="5">
        <v>8067988</v>
      </c>
      <c r="T25" s="5" t="s">
        <v>35</v>
      </c>
      <c r="U25" s="5"/>
      <c r="V25" s="94" t="s">
        <v>1895</v>
      </c>
      <c r="W25" s="128" t="s">
        <v>2017</v>
      </c>
    </row>
    <row r="26" spans="1:23" ht="35.15" customHeight="1" x14ac:dyDescent="0.3">
      <c r="A26" s="10" t="s">
        <v>135</v>
      </c>
      <c r="B26" s="4" t="s">
        <v>136</v>
      </c>
      <c r="C26" s="4"/>
      <c r="D26" s="4" t="s">
        <v>137</v>
      </c>
      <c r="E26" s="5" t="s">
        <v>138</v>
      </c>
      <c r="F26" s="5" t="s">
        <v>0</v>
      </c>
      <c r="G26" s="4" t="s">
        <v>6</v>
      </c>
      <c r="H26" s="4" t="s">
        <v>15</v>
      </c>
      <c r="I26" s="5" t="s">
        <v>31</v>
      </c>
      <c r="J26" s="5" t="s">
        <v>31</v>
      </c>
      <c r="K26" s="126" t="s">
        <v>2014</v>
      </c>
      <c r="L26" s="6" t="s">
        <v>104</v>
      </c>
      <c r="M26" s="7" t="s">
        <v>33</v>
      </c>
      <c r="N26" s="7" t="s">
        <v>34</v>
      </c>
      <c r="O26" s="14">
        <v>3565.95</v>
      </c>
      <c r="P26" s="24">
        <v>2852.76</v>
      </c>
      <c r="Q26" s="51">
        <f t="shared" si="1"/>
        <v>0.80000000000000016</v>
      </c>
      <c r="R26" s="19">
        <v>44582</v>
      </c>
      <c r="S26" s="5">
        <v>8067995</v>
      </c>
      <c r="T26" s="5" t="s">
        <v>35</v>
      </c>
      <c r="U26" s="5"/>
      <c r="V26" s="94" t="s">
        <v>1895</v>
      </c>
      <c r="W26" s="128" t="s">
        <v>2017</v>
      </c>
    </row>
    <row r="27" spans="1:23" ht="35.15" customHeight="1" x14ac:dyDescent="0.3">
      <c r="A27" s="10" t="s">
        <v>139</v>
      </c>
      <c r="B27" s="4" t="s">
        <v>140</v>
      </c>
      <c r="C27" s="4"/>
      <c r="D27" s="4" t="s">
        <v>141</v>
      </c>
      <c r="E27" s="5" t="s">
        <v>142</v>
      </c>
      <c r="F27" s="5" t="s">
        <v>0</v>
      </c>
      <c r="G27" s="4" t="s">
        <v>6</v>
      </c>
      <c r="H27" s="4" t="s">
        <v>15</v>
      </c>
      <c r="I27" s="5" t="s">
        <v>31</v>
      </c>
      <c r="J27" s="5" t="s">
        <v>31</v>
      </c>
      <c r="K27" s="126" t="s">
        <v>2014</v>
      </c>
      <c r="L27" s="6" t="s">
        <v>51</v>
      </c>
      <c r="M27" s="7" t="s">
        <v>33</v>
      </c>
      <c r="N27" s="7" t="s">
        <v>34</v>
      </c>
      <c r="O27" s="14">
        <v>9870.31</v>
      </c>
      <c r="P27" s="24">
        <v>7896.2479999999996</v>
      </c>
      <c r="Q27" s="51">
        <f t="shared" si="1"/>
        <v>0.8</v>
      </c>
      <c r="R27" s="19">
        <v>44582</v>
      </c>
      <c r="S27" s="5">
        <v>8068013</v>
      </c>
      <c r="T27" s="5" t="s">
        <v>35</v>
      </c>
      <c r="U27" s="5"/>
      <c r="V27" s="94" t="s">
        <v>1895</v>
      </c>
      <c r="W27" s="128" t="s">
        <v>2017</v>
      </c>
    </row>
    <row r="28" spans="1:23" ht="35.15" customHeight="1" x14ac:dyDescent="0.3">
      <c r="A28" s="10" t="s">
        <v>143</v>
      </c>
      <c r="B28" s="4" t="s">
        <v>144</v>
      </c>
      <c r="C28" s="4" t="s">
        <v>145</v>
      </c>
      <c r="D28" s="4" t="s">
        <v>146</v>
      </c>
      <c r="E28" s="5" t="s">
        <v>147</v>
      </c>
      <c r="F28" s="5" t="s">
        <v>0</v>
      </c>
      <c r="G28" s="4" t="s">
        <v>6</v>
      </c>
      <c r="H28" s="4" t="s">
        <v>1</v>
      </c>
      <c r="I28" s="5" t="s">
        <v>31</v>
      </c>
      <c r="J28" s="5" t="s">
        <v>31</v>
      </c>
      <c r="K28" s="126" t="s">
        <v>2014</v>
      </c>
      <c r="L28" s="6" t="s">
        <v>148</v>
      </c>
      <c r="M28" s="7" t="s">
        <v>33</v>
      </c>
      <c r="N28" s="7" t="s">
        <v>34</v>
      </c>
      <c r="O28" s="14">
        <v>5908.31</v>
      </c>
      <c r="P28" s="24">
        <v>4726.6480000000001</v>
      </c>
      <c r="Q28" s="51">
        <f t="shared" si="1"/>
        <v>0.79999999999999993</v>
      </c>
      <c r="R28" s="19">
        <v>44582</v>
      </c>
      <c r="S28" s="5">
        <v>8068034</v>
      </c>
      <c r="T28" s="5" t="s">
        <v>35</v>
      </c>
      <c r="U28" s="5"/>
      <c r="V28" s="94" t="s">
        <v>1895</v>
      </c>
      <c r="W28" s="128" t="s">
        <v>2017</v>
      </c>
    </row>
    <row r="29" spans="1:23" ht="35.15" customHeight="1" x14ac:dyDescent="0.3">
      <c r="A29" s="10" t="s">
        <v>149</v>
      </c>
      <c r="B29" s="4" t="s">
        <v>150</v>
      </c>
      <c r="C29" s="4"/>
      <c r="D29" s="4" t="s">
        <v>151</v>
      </c>
      <c r="E29" s="5" t="s">
        <v>152</v>
      </c>
      <c r="F29" s="5" t="s">
        <v>0</v>
      </c>
      <c r="G29" s="4" t="s">
        <v>6</v>
      </c>
      <c r="H29" s="4" t="s">
        <v>15</v>
      </c>
      <c r="I29" s="5" t="s">
        <v>31</v>
      </c>
      <c r="J29" s="5" t="s">
        <v>31</v>
      </c>
      <c r="K29" s="126" t="s">
        <v>2014</v>
      </c>
      <c r="L29" s="6" t="s">
        <v>66</v>
      </c>
      <c r="M29" s="7" t="s">
        <v>33</v>
      </c>
      <c r="N29" s="7" t="s">
        <v>34</v>
      </c>
      <c r="O29" s="14">
        <v>9361.14</v>
      </c>
      <c r="P29" s="24">
        <v>7488.9120000000003</v>
      </c>
      <c r="Q29" s="51">
        <f t="shared" si="1"/>
        <v>0.8</v>
      </c>
      <c r="R29" s="19">
        <v>44582</v>
      </c>
      <c r="S29" s="5">
        <v>8068040</v>
      </c>
      <c r="T29" s="5" t="s">
        <v>35</v>
      </c>
      <c r="U29" s="5"/>
      <c r="V29" s="94" t="s">
        <v>1895</v>
      </c>
      <c r="W29" s="128" t="s">
        <v>2017</v>
      </c>
    </row>
    <row r="30" spans="1:23" ht="35.15" customHeight="1" x14ac:dyDescent="0.3">
      <c r="A30" s="10" t="s">
        <v>153</v>
      </c>
      <c r="B30" s="4" t="s">
        <v>154</v>
      </c>
      <c r="C30" s="4"/>
      <c r="D30" s="4" t="s">
        <v>155</v>
      </c>
      <c r="E30" s="5" t="s">
        <v>156</v>
      </c>
      <c r="F30" s="5" t="s">
        <v>0</v>
      </c>
      <c r="G30" s="4" t="s">
        <v>157</v>
      </c>
      <c r="H30" s="4" t="s">
        <v>1</v>
      </c>
      <c r="I30" s="5" t="s">
        <v>31</v>
      </c>
      <c r="J30" s="5" t="s">
        <v>31</v>
      </c>
      <c r="K30" s="126" t="s">
        <v>2014</v>
      </c>
      <c r="L30" s="6" t="s">
        <v>51</v>
      </c>
      <c r="M30" s="7" t="s">
        <v>33</v>
      </c>
      <c r="N30" s="7" t="s">
        <v>34</v>
      </c>
      <c r="O30" s="14">
        <v>13632.31</v>
      </c>
      <c r="P30" s="24">
        <v>10905.848</v>
      </c>
      <c r="Q30" s="51">
        <f t="shared" si="1"/>
        <v>0.8</v>
      </c>
      <c r="R30" s="19">
        <v>44582</v>
      </c>
      <c r="S30" s="5">
        <v>8068048</v>
      </c>
      <c r="T30" s="5" t="s">
        <v>35</v>
      </c>
      <c r="U30" s="5"/>
      <c r="V30" s="94" t="s">
        <v>1895</v>
      </c>
      <c r="W30" s="128" t="s">
        <v>2017</v>
      </c>
    </row>
    <row r="31" spans="1:23" ht="35.15" customHeight="1" x14ac:dyDescent="0.3">
      <c r="A31" s="10" t="s">
        <v>158</v>
      </c>
      <c r="B31" s="4" t="s">
        <v>159</v>
      </c>
      <c r="C31" s="4"/>
      <c r="D31" s="4" t="s">
        <v>160</v>
      </c>
      <c r="E31" s="5" t="s">
        <v>161</v>
      </c>
      <c r="F31" s="5" t="s">
        <v>0</v>
      </c>
      <c r="G31" s="4" t="s">
        <v>6</v>
      </c>
      <c r="H31" s="4" t="s">
        <v>45</v>
      </c>
      <c r="I31" s="5" t="s">
        <v>31</v>
      </c>
      <c r="J31" s="5" t="s">
        <v>31</v>
      </c>
      <c r="K31" s="126" t="s">
        <v>2014</v>
      </c>
      <c r="L31" s="6" t="s">
        <v>61</v>
      </c>
      <c r="M31" s="7" t="s">
        <v>33</v>
      </c>
      <c r="N31" s="7" t="s">
        <v>34</v>
      </c>
      <c r="O31" s="14">
        <v>15158.55</v>
      </c>
      <c r="P31" s="24">
        <v>12126.84</v>
      </c>
      <c r="Q31" s="51">
        <f t="shared" si="1"/>
        <v>0.8</v>
      </c>
      <c r="R31" s="19">
        <v>44582</v>
      </c>
      <c r="S31" s="5">
        <v>8068055</v>
      </c>
      <c r="T31" s="5" t="s">
        <v>35</v>
      </c>
      <c r="U31" s="5"/>
      <c r="V31" s="94" t="s">
        <v>1895</v>
      </c>
      <c r="W31" s="128" t="s">
        <v>2017</v>
      </c>
    </row>
    <row r="32" spans="1:23" ht="35.15" customHeight="1" x14ac:dyDescent="0.3">
      <c r="A32" s="10" t="s">
        <v>162</v>
      </c>
      <c r="B32" s="4" t="s">
        <v>163</v>
      </c>
      <c r="C32" s="4"/>
      <c r="D32" s="4" t="s">
        <v>164</v>
      </c>
      <c r="E32" s="5" t="s">
        <v>165</v>
      </c>
      <c r="F32" s="5" t="s">
        <v>0</v>
      </c>
      <c r="G32" s="4" t="s">
        <v>6</v>
      </c>
      <c r="H32" s="4" t="s">
        <v>15</v>
      </c>
      <c r="I32" s="5" t="s">
        <v>31</v>
      </c>
      <c r="J32" s="5" t="s">
        <v>31</v>
      </c>
      <c r="K32" s="126" t="s">
        <v>2014</v>
      </c>
      <c r="L32" s="6" t="s">
        <v>56</v>
      </c>
      <c r="M32" s="7" t="s">
        <v>33</v>
      </c>
      <c r="N32" s="7" t="s">
        <v>34</v>
      </c>
      <c r="O32" s="14">
        <v>3980.55</v>
      </c>
      <c r="P32" s="24">
        <v>3184.4400000000005</v>
      </c>
      <c r="Q32" s="51">
        <f t="shared" si="1"/>
        <v>0.8</v>
      </c>
      <c r="R32" s="19">
        <v>44582</v>
      </c>
      <c r="S32" s="5">
        <v>8068060</v>
      </c>
      <c r="T32" s="5" t="s">
        <v>35</v>
      </c>
      <c r="U32" s="5"/>
      <c r="V32" s="94" t="s">
        <v>1895</v>
      </c>
      <c r="W32" s="128" t="s">
        <v>2017</v>
      </c>
    </row>
    <row r="33" spans="1:23" ht="35.15" customHeight="1" x14ac:dyDescent="0.3">
      <c r="A33" s="10" t="s">
        <v>166</v>
      </c>
      <c r="B33" s="4" t="s">
        <v>167</v>
      </c>
      <c r="C33" s="4"/>
      <c r="D33" s="4" t="s">
        <v>168</v>
      </c>
      <c r="E33" s="5" t="s">
        <v>169</v>
      </c>
      <c r="F33" s="5" t="s">
        <v>0</v>
      </c>
      <c r="G33" s="4" t="s">
        <v>6</v>
      </c>
      <c r="H33" s="4" t="s">
        <v>15</v>
      </c>
      <c r="I33" s="5" t="s">
        <v>31</v>
      </c>
      <c r="J33" s="5" t="s">
        <v>31</v>
      </c>
      <c r="K33" s="126" t="s">
        <v>2014</v>
      </c>
      <c r="L33" s="6" t="s">
        <v>170</v>
      </c>
      <c r="M33" s="7" t="s">
        <v>33</v>
      </c>
      <c r="N33" s="7" t="s">
        <v>34</v>
      </c>
      <c r="O33" s="14">
        <v>11283.07</v>
      </c>
      <c r="P33" s="24">
        <v>9026.4560000000001</v>
      </c>
      <c r="Q33" s="51">
        <f t="shared" si="1"/>
        <v>0.8</v>
      </c>
      <c r="R33" s="19">
        <v>44582</v>
      </c>
      <c r="S33" s="5">
        <v>8068062</v>
      </c>
      <c r="T33" s="5" t="s">
        <v>35</v>
      </c>
      <c r="U33" s="5"/>
      <c r="V33" s="94" t="s">
        <v>1895</v>
      </c>
      <c r="W33" s="128" t="s">
        <v>2017</v>
      </c>
    </row>
    <row r="34" spans="1:23" ht="35.15" customHeight="1" x14ac:dyDescent="0.3">
      <c r="A34" s="10" t="s">
        <v>171</v>
      </c>
      <c r="B34" s="4" t="s">
        <v>172</v>
      </c>
      <c r="C34" s="4"/>
      <c r="D34" s="4" t="s">
        <v>173</v>
      </c>
      <c r="E34" s="5" t="s">
        <v>174</v>
      </c>
      <c r="F34" s="5" t="s">
        <v>0</v>
      </c>
      <c r="G34" s="4" t="s">
        <v>6</v>
      </c>
      <c r="H34" s="4" t="s">
        <v>45</v>
      </c>
      <c r="I34" s="5" t="s">
        <v>31</v>
      </c>
      <c r="J34" s="5" t="s">
        <v>31</v>
      </c>
      <c r="K34" s="126" t="s">
        <v>2014</v>
      </c>
      <c r="L34" s="6" t="s">
        <v>61</v>
      </c>
      <c r="M34" s="7" t="s">
        <v>33</v>
      </c>
      <c r="N34" s="7" t="s">
        <v>34</v>
      </c>
      <c r="O34" s="14">
        <v>6155.79</v>
      </c>
      <c r="P34" s="24">
        <v>4924.6320000000005</v>
      </c>
      <c r="Q34" s="51">
        <f t="shared" si="1"/>
        <v>0.8</v>
      </c>
      <c r="R34" s="19">
        <v>44582</v>
      </c>
      <c r="S34" s="5">
        <v>8068067</v>
      </c>
      <c r="T34" s="5" t="s">
        <v>35</v>
      </c>
      <c r="U34" s="5"/>
      <c r="V34" s="94" t="s">
        <v>1895</v>
      </c>
      <c r="W34" s="128" t="s">
        <v>2017</v>
      </c>
    </row>
    <row r="35" spans="1:23" ht="35.15" customHeight="1" x14ac:dyDescent="0.3">
      <c r="A35" s="10" t="s">
        <v>175</v>
      </c>
      <c r="B35" s="4" t="s">
        <v>176</v>
      </c>
      <c r="C35" s="4" t="s">
        <v>177</v>
      </c>
      <c r="D35" s="4" t="s">
        <v>178</v>
      </c>
      <c r="E35" s="5" t="s">
        <v>179</v>
      </c>
      <c r="F35" s="5" t="s">
        <v>0</v>
      </c>
      <c r="G35" s="4" t="s">
        <v>6</v>
      </c>
      <c r="H35" s="4" t="s">
        <v>15</v>
      </c>
      <c r="I35" s="5" t="s">
        <v>31</v>
      </c>
      <c r="J35" s="5" t="s">
        <v>31</v>
      </c>
      <c r="K35" s="126" t="s">
        <v>2014</v>
      </c>
      <c r="L35" s="6" t="s">
        <v>40</v>
      </c>
      <c r="M35" s="7" t="s">
        <v>33</v>
      </c>
      <c r="N35" s="7" t="s">
        <v>34</v>
      </c>
      <c r="O35" s="14">
        <v>7285.2</v>
      </c>
      <c r="P35" s="24">
        <v>5828.16</v>
      </c>
      <c r="Q35" s="51">
        <f t="shared" si="1"/>
        <v>0.8</v>
      </c>
      <c r="R35" s="19">
        <v>44582</v>
      </c>
      <c r="S35" s="5">
        <v>8068070</v>
      </c>
      <c r="T35" s="5" t="s">
        <v>35</v>
      </c>
      <c r="U35" s="5"/>
      <c r="V35" s="94" t="s">
        <v>1895</v>
      </c>
      <c r="W35" s="128" t="s">
        <v>2017</v>
      </c>
    </row>
    <row r="36" spans="1:23" customFormat="1" ht="35.15" customHeight="1" x14ac:dyDescent="0.3">
      <c r="A36" s="84" t="s">
        <v>182</v>
      </c>
      <c r="B36" s="21" t="s">
        <v>183</v>
      </c>
      <c r="C36" s="9"/>
      <c r="D36" s="9" t="s">
        <v>184</v>
      </c>
      <c r="E36" s="12" t="s">
        <v>210</v>
      </c>
      <c r="F36" s="12" t="s">
        <v>0</v>
      </c>
      <c r="G36" s="9" t="s">
        <v>185</v>
      </c>
      <c r="H36" s="9" t="s">
        <v>15</v>
      </c>
      <c r="I36" s="12" t="s">
        <v>186</v>
      </c>
      <c r="J36" s="12" t="s">
        <v>187</v>
      </c>
      <c r="K36" s="126" t="s">
        <v>2014</v>
      </c>
      <c r="L36" s="19" t="s">
        <v>188</v>
      </c>
      <c r="M36" s="23" t="s">
        <v>189</v>
      </c>
      <c r="N36" s="23" t="s">
        <v>190</v>
      </c>
      <c r="O36" s="24">
        <v>11663.88</v>
      </c>
      <c r="P36" s="24">
        <v>9331.1</v>
      </c>
      <c r="Q36" s="51">
        <f t="shared" si="1"/>
        <v>0.79999965706094378</v>
      </c>
      <c r="R36" s="23">
        <v>44592</v>
      </c>
      <c r="S36" s="12">
        <v>8085646</v>
      </c>
      <c r="T36" s="12" t="s">
        <v>215</v>
      </c>
      <c r="U36" s="12"/>
      <c r="V36" s="94" t="s">
        <v>1895</v>
      </c>
      <c r="W36" s="128" t="s">
        <v>2017</v>
      </c>
    </row>
    <row r="37" spans="1:23" customFormat="1" ht="35.15" customHeight="1" x14ac:dyDescent="0.3">
      <c r="A37" s="84" t="s">
        <v>191</v>
      </c>
      <c r="B37" s="21" t="s">
        <v>192</v>
      </c>
      <c r="C37" s="9"/>
      <c r="D37" s="9" t="s">
        <v>193</v>
      </c>
      <c r="E37" s="12" t="s">
        <v>211</v>
      </c>
      <c r="F37" s="12" t="s">
        <v>0</v>
      </c>
      <c r="G37" s="9" t="s">
        <v>185</v>
      </c>
      <c r="H37" s="9" t="s">
        <v>194</v>
      </c>
      <c r="I37" s="12" t="s">
        <v>186</v>
      </c>
      <c r="J37" s="12" t="s">
        <v>187</v>
      </c>
      <c r="K37" s="126" t="s">
        <v>2014</v>
      </c>
      <c r="L37" s="19" t="s">
        <v>188</v>
      </c>
      <c r="M37" s="23" t="s">
        <v>189</v>
      </c>
      <c r="N37" s="23" t="s">
        <v>190</v>
      </c>
      <c r="O37" s="24">
        <v>12788.88</v>
      </c>
      <c r="P37" s="24">
        <v>10231.1</v>
      </c>
      <c r="Q37" s="51">
        <f t="shared" si="1"/>
        <v>0.79999968722827963</v>
      </c>
      <c r="R37" s="23" t="s">
        <v>214</v>
      </c>
      <c r="S37" s="12">
        <v>8085702</v>
      </c>
      <c r="T37" s="12" t="s">
        <v>215</v>
      </c>
      <c r="U37" s="12"/>
      <c r="V37" s="94" t="s">
        <v>1895</v>
      </c>
      <c r="W37" s="128" t="s">
        <v>2017</v>
      </c>
    </row>
    <row r="38" spans="1:23" customFormat="1" ht="35.15" customHeight="1" x14ac:dyDescent="0.3">
      <c r="A38" s="12" t="s">
        <v>195</v>
      </c>
      <c r="B38" s="9" t="s">
        <v>196</v>
      </c>
      <c r="C38" s="9"/>
      <c r="D38" s="9" t="s">
        <v>197</v>
      </c>
      <c r="E38" s="12" t="s">
        <v>212</v>
      </c>
      <c r="F38" s="12" t="s">
        <v>0</v>
      </c>
      <c r="G38" s="9" t="s">
        <v>185</v>
      </c>
      <c r="H38" s="9" t="s">
        <v>15</v>
      </c>
      <c r="I38" s="12" t="s">
        <v>198</v>
      </c>
      <c r="J38" s="12" t="s">
        <v>199</v>
      </c>
      <c r="K38" s="126" t="s">
        <v>2014</v>
      </c>
      <c r="L38" s="19" t="s">
        <v>200</v>
      </c>
      <c r="M38" s="23" t="s">
        <v>201</v>
      </c>
      <c r="N38" s="23" t="s">
        <v>202</v>
      </c>
      <c r="O38" s="24">
        <v>19000</v>
      </c>
      <c r="P38" s="24">
        <v>15200</v>
      </c>
      <c r="Q38" s="51">
        <f t="shared" si="1"/>
        <v>0.8</v>
      </c>
      <c r="R38" s="23" t="s">
        <v>214</v>
      </c>
      <c r="S38" s="12">
        <v>8085750</v>
      </c>
      <c r="T38" s="12" t="s">
        <v>215</v>
      </c>
      <c r="U38" s="12"/>
      <c r="V38" s="94" t="s">
        <v>1895</v>
      </c>
      <c r="W38" s="128" t="s">
        <v>2017</v>
      </c>
    </row>
    <row r="39" spans="1:23" s="72" customFormat="1" ht="35.15" customHeight="1" x14ac:dyDescent="0.3">
      <c r="A39" s="12" t="s">
        <v>203</v>
      </c>
      <c r="B39" s="22" t="s">
        <v>204</v>
      </c>
      <c r="C39" s="26"/>
      <c r="D39" s="9" t="s">
        <v>205</v>
      </c>
      <c r="E39" s="25" t="s">
        <v>213</v>
      </c>
      <c r="F39" s="12" t="s">
        <v>0</v>
      </c>
      <c r="G39" s="26" t="s">
        <v>185</v>
      </c>
      <c r="H39" s="26" t="s">
        <v>1</v>
      </c>
      <c r="I39" s="25" t="s">
        <v>206</v>
      </c>
      <c r="J39" s="25" t="s">
        <v>207</v>
      </c>
      <c r="K39" s="126" t="s">
        <v>2014</v>
      </c>
      <c r="L39" s="27" t="s">
        <v>208</v>
      </c>
      <c r="M39" s="18" t="s">
        <v>209</v>
      </c>
      <c r="N39" s="18" t="s">
        <v>19</v>
      </c>
      <c r="O39" s="24">
        <v>3000</v>
      </c>
      <c r="P39" s="24">
        <v>2400</v>
      </c>
      <c r="Q39" s="51">
        <f t="shared" si="1"/>
        <v>0.8</v>
      </c>
      <c r="R39" s="18" t="s">
        <v>214</v>
      </c>
      <c r="S39" s="25">
        <v>8085774</v>
      </c>
      <c r="T39" s="12" t="s">
        <v>215</v>
      </c>
      <c r="U39" s="25"/>
      <c r="V39" s="94" t="s">
        <v>1895</v>
      </c>
      <c r="W39" s="128" t="s">
        <v>2017</v>
      </c>
    </row>
    <row r="40" spans="1:23" customFormat="1" ht="35.15" customHeight="1" x14ac:dyDescent="0.3">
      <c r="A40" s="12" t="s">
        <v>216</v>
      </c>
      <c r="B40" s="28" t="s">
        <v>217</v>
      </c>
      <c r="C40" s="9"/>
      <c r="D40" s="9" t="s">
        <v>218</v>
      </c>
      <c r="E40" s="12" t="s">
        <v>228</v>
      </c>
      <c r="F40" s="12" t="s">
        <v>0</v>
      </c>
      <c r="G40" s="9" t="s">
        <v>185</v>
      </c>
      <c r="H40" s="9" t="s">
        <v>1</v>
      </c>
      <c r="I40" s="12" t="s">
        <v>206</v>
      </c>
      <c r="J40" s="12" t="s">
        <v>207</v>
      </c>
      <c r="K40" s="126" t="s">
        <v>2014</v>
      </c>
      <c r="L40" s="19" t="s">
        <v>219</v>
      </c>
      <c r="M40" s="23" t="s">
        <v>220</v>
      </c>
      <c r="N40" s="23" t="s">
        <v>19</v>
      </c>
      <c r="O40" s="24">
        <v>1980</v>
      </c>
      <c r="P40" s="24">
        <v>1584</v>
      </c>
      <c r="Q40" s="51">
        <f t="shared" si="1"/>
        <v>0.8</v>
      </c>
      <c r="R40" s="29">
        <v>44607</v>
      </c>
      <c r="S40" s="12">
        <v>8126251</v>
      </c>
      <c r="T40" s="12" t="s">
        <v>230</v>
      </c>
      <c r="U40" s="12"/>
      <c r="V40" s="94" t="s">
        <v>1895</v>
      </c>
      <c r="W40" s="128" t="s">
        <v>2017</v>
      </c>
    </row>
    <row r="41" spans="1:23" customFormat="1" ht="35.15" customHeight="1" x14ac:dyDescent="0.3">
      <c r="A41" s="12" t="s">
        <v>221</v>
      </c>
      <c r="B41" s="28" t="s">
        <v>222</v>
      </c>
      <c r="C41" s="9"/>
      <c r="D41" s="9" t="s">
        <v>223</v>
      </c>
      <c r="E41" s="12" t="s">
        <v>229</v>
      </c>
      <c r="F41" s="12" t="s">
        <v>0</v>
      </c>
      <c r="G41" s="9" t="s">
        <v>185</v>
      </c>
      <c r="H41" s="9" t="s">
        <v>194</v>
      </c>
      <c r="I41" s="12" t="s">
        <v>224</v>
      </c>
      <c r="J41" s="12" t="s">
        <v>225</v>
      </c>
      <c r="K41" s="126" t="s">
        <v>2014</v>
      </c>
      <c r="L41" s="19" t="s">
        <v>226</v>
      </c>
      <c r="M41" s="23" t="s">
        <v>227</v>
      </c>
      <c r="N41" s="23" t="s">
        <v>19</v>
      </c>
      <c r="O41" s="24">
        <v>9100</v>
      </c>
      <c r="P41" s="24">
        <v>7280</v>
      </c>
      <c r="Q41" s="51">
        <f t="shared" si="1"/>
        <v>0.8</v>
      </c>
      <c r="R41" s="29">
        <v>44607</v>
      </c>
      <c r="S41" s="12">
        <v>8126258</v>
      </c>
      <c r="T41" s="12" t="s">
        <v>230</v>
      </c>
      <c r="U41" s="12"/>
      <c r="V41" s="94" t="s">
        <v>1895</v>
      </c>
      <c r="W41" s="128" t="s">
        <v>2017</v>
      </c>
    </row>
    <row r="42" spans="1:23" customFormat="1" ht="35.15" customHeight="1" x14ac:dyDescent="0.3">
      <c r="A42" s="12" t="s">
        <v>231</v>
      </c>
      <c r="B42" s="9" t="s">
        <v>232</v>
      </c>
      <c r="C42" s="9"/>
      <c r="D42" s="9" t="s">
        <v>233</v>
      </c>
      <c r="E42" s="12" t="s">
        <v>236</v>
      </c>
      <c r="F42" s="12" t="s">
        <v>0</v>
      </c>
      <c r="G42" s="9" t="s">
        <v>14</v>
      </c>
      <c r="H42" s="9" t="s">
        <v>45</v>
      </c>
      <c r="I42" s="12" t="s">
        <v>234</v>
      </c>
      <c r="J42" s="12" t="s">
        <v>235</v>
      </c>
      <c r="K42" s="126" t="s">
        <v>2014</v>
      </c>
      <c r="L42" s="19">
        <v>43661</v>
      </c>
      <c r="M42" s="19">
        <v>43665</v>
      </c>
      <c r="N42" s="19">
        <v>44515</v>
      </c>
      <c r="O42" s="24">
        <v>2000</v>
      </c>
      <c r="P42" s="24">
        <f>O42*80%</f>
        <v>1600</v>
      </c>
      <c r="Q42" s="51">
        <f t="shared" si="1"/>
        <v>0.8</v>
      </c>
      <c r="R42" s="29">
        <v>44614</v>
      </c>
      <c r="S42" s="12">
        <v>8243712</v>
      </c>
      <c r="T42" s="12" t="s">
        <v>237</v>
      </c>
      <c r="U42" s="12"/>
      <c r="V42" s="94" t="s">
        <v>1895</v>
      </c>
      <c r="W42" s="128" t="s">
        <v>2017</v>
      </c>
    </row>
    <row r="43" spans="1:23" s="72" customFormat="1" ht="35.15" customHeight="1" x14ac:dyDescent="0.3">
      <c r="A43" s="12" t="s">
        <v>238</v>
      </c>
      <c r="B43" s="26" t="s">
        <v>239</v>
      </c>
      <c r="C43" s="26"/>
      <c r="D43" s="26" t="s">
        <v>249</v>
      </c>
      <c r="E43" s="12" t="s">
        <v>247</v>
      </c>
      <c r="F43" s="25" t="s">
        <v>0</v>
      </c>
      <c r="G43" s="26" t="s">
        <v>14</v>
      </c>
      <c r="H43" s="26" t="s">
        <v>45</v>
      </c>
      <c r="I43" s="25" t="s">
        <v>240</v>
      </c>
      <c r="J43" s="25" t="s">
        <v>241</v>
      </c>
      <c r="K43" s="126" t="s">
        <v>2014</v>
      </c>
      <c r="L43" s="27">
        <v>44348</v>
      </c>
      <c r="M43" s="19">
        <v>44378</v>
      </c>
      <c r="N43" s="18" t="s">
        <v>242</v>
      </c>
      <c r="O43" s="24">
        <v>10000</v>
      </c>
      <c r="P43" s="24">
        <v>8000</v>
      </c>
      <c r="Q43" s="30">
        <f>P43/O43</f>
        <v>0.8</v>
      </c>
      <c r="R43" s="29">
        <v>44634</v>
      </c>
      <c r="S43" s="25">
        <v>8615973</v>
      </c>
      <c r="T43" s="25" t="s">
        <v>251</v>
      </c>
      <c r="U43" s="25"/>
      <c r="V43" s="94" t="s">
        <v>1895</v>
      </c>
      <c r="W43" s="128" t="s">
        <v>2017</v>
      </c>
    </row>
    <row r="44" spans="1:23" s="72" customFormat="1" ht="35.15" customHeight="1" x14ac:dyDescent="0.3">
      <c r="A44" s="12" t="s">
        <v>243</v>
      </c>
      <c r="B44" s="26" t="s">
        <v>244</v>
      </c>
      <c r="C44" s="26"/>
      <c r="D44" s="26" t="s">
        <v>250</v>
      </c>
      <c r="E44" s="12" t="s">
        <v>248</v>
      </c>
      <c r="F44" s="25" t="s">
        <v>0</v>
      </c>
      <c r="G44" s="26" t="s">
        <v>14</v>
      </c>
      <c r="H44" s="26" t="s">
        <v>15</v>
      </c>
      <c r="I44" s="25" t="s">
        <v>240</v>
      </c>
      <c r="J44" s="25" t="s">
        <v>241</v>
      </c>
      <c r="K44" s="126" t="s">
        <v>2014</v>
      </c>
      <c r="L44" s="27" t="s">
        <v>245</v>
      </c>
      <c r="M44" s="19">
        <v>44875</v>
      </c>
      <c r="N44" s="18" t="s">
        <v>246</v>
      </c>
      <c r="O44" s="24">
        <v>9680</v>
      </c>
      <c r="P44" s="24">
        <v>7524</v>
      </c>
      <c r="Q44" s="30">
        <f>P44/O44</f>
        <v>0.77727272727272723</v>
      </c>
      <c r="R44" s="29">
        <v>44634</v>
      </c>
      <c r="S44" s="25">
        <v>8615984</v>
      </c>
      <c r="T44" s="25" t="s">
        <v>251</v>
      </c>
      <c r="U44" s="25"/>
      <c r="V44" s="94" t="s">
        <v>1895</v>
      </c>
      <c r="W44" s="128" t="s">
        <v>2017</v>
      </c>
    </row>
    <row r="45" spans="1:23" customFormat="1" ht="35.15" customHeight="1" x14ac:dyDescent="0.3">
      <c r="A45" s="12" t="s">
        <v>252</v>
      </c>
      <c r="B45" s="26" t="s">
        <v>285</v>
      </c>
      <c r="C45" s="26"/>
      <c r="D45" s="26" t="s">
        <v>253</v>
      </c>
      <c r="E45" s="12" t="s">
        <v>278</v>
      </c>
      <c r="F45" s="25" t="s">
        <v>0</v>
      </c>
      <c r="G45" s="26" t="s">
        <v>6</v>
      </c>
      <c r="H45" s="26" t="s">
        <v>45</v>
      </c>
      <c r="I45" s="25" t="s">
        <v>254</v>
      </c>
      <c r="J45" s="25" t="s">
        <v>254</v>
      </c>
      <c r="K45" s="126" t="s">
        <v>2014</v>
      </c>
      <c r="L45" s="27" t="s">
        <v>255</v>
      </c>
      <c r="M45" s="18" t="s">
        <v>256</v>
      </c>
      <c r="N45" s="18" t="s">
        <v>257</v>
      </c>
      <c r="O45" s="24">
        <v>2550</v>
      </c>
      <c r="P45" s="24">
        <v>1912.5</v>
      </c>
      <c r="Q45" s="51">
        <f t="shared" ref="Q45:Q50" si="2">P45/O45</f>
        <v>0.75</v>
      </c>
      <c r="R45" s="29">
        <v>44662</v>
      </c>
      <c r="S45" s="25">
        <v>8702154</v>
      </c>
      <c r="T45" s="25" t="s">
        <v>284</v>
      </c>
      <c r="U45" s="12"/>
      <c r="V45" s="94" t="s">
        <v>1895</v>
      </c>
      <c r="W45" s="128" t="s">
        <v>2017</v>
      </c>
    </row>
    <row r="46" spans="1:23" customFormat="1" ht="35.15" customHeight="1" x14ac:dyDescent="0.3">
      <c r="A46" s="12" t="s">
        <v>258</v>
      </c>
      <c r="B46" s="26" t="s">
        <v>259</v>
      </c>
      <c r="C46" s="26" t="s">
        <v>260</v>
      </c>
      <c r="D46" s="26" t="s">
        <v>261</v>
      </c>
      <c r="E46" s="12" t="s">
        <v>279</v>
      </c>
      <c r="F46" s="25" t="s">
        <v>0</v>
      </c>
      <c r="G46" s="26" t="s">
        <v>6</v>
      </c>
      <c r="H46" s="26" t="s">
        <v>15</v>
      </c>
      <c r="I46" s="25" t="s">
        <v>262</v>
      </c>
      <c r="J46" s="25" t="s">
        <v>262</v>
      </c>
      <c r="K46" s="126" t="s">
        <v>2014</v>
      </c>
      <c r="L46" s="27" t="s">
        <v>263</v>
      </c>
      <c r="M46" s="18" t="s">
        <v>264</v>
      </c>
      <c r="N46" s="18" t="s">
        <v>257</v>
      </c>
      <c r="O46" s="24">
        <v>4300</v>
      </c>
      <c r="P46" s="24">
        <v>3225</v>
      </c>
      <c r="Q46" s="51">
        <f t="shared" si="2"/>
        <v>0.75</v>
      </c>
      <c r="R46" s="29">
        <v>44662</v>
      </c>
      <c r="S46" s="25">
        <v>8702200</v>
      </c>
      <c r="T46" s="25" t="s">
        <v>284</v>
      </c>
      <c r="U46" s="12"/>
      <c r="V46" s="94" t="s">
        <v>1895</v>
      </c>
      <c r="W46" s="128" t="s">
        <v>2017</v>
      </c>
    </row>
    <row r="47" spans="1:23" customFormat="1" ht="35.15" customHeight="1" x14ac:dyDescent="0.3">
      <c r="A47" s="12" t="s">
        <v>265</v>
      </c>
      <c r="B47" s="26" t="s">
        <v>266</v>
      </c>
      <c r="C47" s="26"/>
      <c r="D47" s="26" t="s">
        <v>267</v>
      </c>
      <c r="E47" s="12" t="s">
        <v>280</v>
      </c>
      <c r="F47" s="25" t="s">
        <v>0</v>
      </c>
      <c r="G47" s="26" t="s">
        <v>6</v>
      </c>
      <c r="H47" s="26" t="s">
        <v>15</v>
      </c>
      <c r="I47" s="25" t="s">
        <v>262</v>
      </c>
      <c r="J47" s="25" t="s">
        <v>262</v>
      </c>
      <c r="K47" s="126" t="s">
        <v>2014</v>
      </c>
      <c r="L47" s="27" t="s">
        <v>263</v>
      </c>
      <c r="M47" s="18" t="s">
        <v>268</v>
      </c>
      <c r="N47" s="18" t="s">
        <v>257</v>
      </c>
      <c r="O47" s="24">
        <v>4300</v>
      </c>
      <c r="P47" s="24">
        <v>3225</v>
      </c>
      <c r="Q47" s="51">
        <f t="shared" si="2"/>
        <v>0.75</v>
      </c>
      <c r="R47" s="29">
        <v>44662</v>
      </c>
      <c r="S47" s="25">
        <v>8702497</v>
      </c>
      <c r="T47" s="25" t="s">
        <v>284</v>
      </c>
      <c r="U47" s="12"/>
      <c r="V47" s="94" t="s">
        <v>1895</v>
      </c>
      <c r="W47" s="128" t="s">
        <v>2017</v>
      </c>
    </row>
    <row r="48" spans="1:23" s="72" customFormat="1" ht="35.15" customHeight="1" x14ac:dyDescent="0.3">
      <c r="A48" s="32" t="s">
        <v>269</v>
      </c>
      <c r="B48" s="26" t="s">
        <v>270</v>
      </c>
      <c r="C48" s="26" t="s">
        <v>286</v>
      </c>
      <c r="D48" s="26" t="s">
        <v>271</v>
      </c>
      <c r="E48" s="12" t="s">
        <v>281</v>
      </c>
      <c r="F48" s="25" t="s">
        <v>0</v>
      </c>
      <c r="G48" s="26" t="s">
        <v>6</v>
      </c>
      <c r="H48" s="26" t="s">
        <v>15</v>
      </c>
      <c r="I48" s="25" t="s">
        <v>262</v>
      </c>
      <c r="J48" s="25" t="s">
        <v>262</v>
      </c>
      <c r="K48" s="126" t="s">
        <v>2014</v>
      </c>
      <c r="L48" s="27" t="s">
        <v>268</v>
      </c>
      <c r="M48" s="18" t="s">
        <v>268</v>
      </c>
      <c r="N48" s="18" t="s">
        <v>257</v>
      </c>
      <c r="O48" s="24">
        <v>8600</v>
      </c>
      <c r="P48" s="24">
        <v>6450</v>
      </c>
      <c r="Q48" s="51">
        <f t="shared" si="2"/>
        <v>0.75</v>
      </c>
      <c r="R48" s="29">
        <v>44662</v>
      </c>
      <c r="S48" s="25">
        <v>8702949</v>
      </c>
      <c r="T48" s="25" t="s">
        <v>284</v>
      </c>
      <c r="U48" s="25"/>
      <c r="V48" s="94" t="s">
        <v>1895</v>
      </c>
      <c r="W48" s="128" t="s">
        <v>2017</v>
      </c>
    </row>
    <row r="49" spans="1:23" s="72" customFormat="1" ht="35.15" customHeight="1" x14ac:dyDescent="0.3">
      <c r="A49" s="12" t="s">
        <v>272</v>
      </c>
      <c r="B49" s="26" t="s">
        <v>273</v>
      </c>
      <c r="C49" s="26"/>
      <c r="D49" s="26" t="s">
        <v>274</v>
      </c>
      <c r="E49" s="12" t="s">
        <v>282</v>
      </c>
      <c r="F49" s="25" t="s">
        <v>0</v>
      </c>
      <c r="G49" s="26" t="s">
        <v>6</v>
      </c>
      <c r="H49" s="26" t="s">
        <v>15</v>
      </c>
      <c r="I49" s="25" t="s">
        <v>262</v>
      </c>
      <c r="J49" s="25" t="s">
        <v>262</v>
      </c>
      <c r="K49" s="126" t="s">
        <v>2014</v>
      </c>
      <c r="L49" s="27" t="s">
        <v>268</v>
      </c>
      <c r="M49" s="18" t="s">
        <v>268</v>
      </c>
      <c r="N49" s="18" t="s">
        <v>257</v>
      </c>
      <c r="O49" s="24">
        <v>8600</v>
      </c>
      <c r="P49" s="24">
        <v>6450</v>
      </c>
      <c r="Q49" s="51">
        <f t="shared" si="2"/>
        <v>0.75</v>
      </c>
      <c r="R49" s="29">
        <v>44662</v>
      </c>
      <c r="S49" s="25">
        <v>8703257</v>
      </c>
      <c r="T49" s="25" t="s">
        <v>284</v>
      </c>
      <c r="U49" s="25"/>
      <c r="V49" s="94" t="s">
        <v>1895</v>
      </c>
      <c r="W49" s="128" t="s">
        <v>2017</v>
      </c>
    </row>
    <row r="50" spans="1:23" s="72" customFormat="1" ht="35.15" customHeight="1" x14ac:dyDescent="0.3">
      <c r="A50" s="12" t="s">
        <v>275</v>
      </c>
      <c r="B50" s="26" t="s">
        <v>276</v>
      </c>
      <c r="C50" s="26"/>
      <c r="D50" s="26" t="s">
        <v>277</v>
      </c>
      <c r="E50" s="12" t="s">
        <v>283</v>
      </c>
      <c r="F50" s="25" t="s">
        <v>0</v>
      </c>
      <c r="G50" s="26" t="s">
        <v>6</v>
      </c>
      <c r="H50" s="26" t="s">
        <v>45</v>
      </c>
      <c r="I50" s="25" t="s">
        <v>262</v>
      </c>
      <c r="J50" s="25" t="s">
        <v>262</v>
      </c>
      <c r="K50" s="126" t="s">
        <v>2014</v>
      </c>
      <c r="L50" s="27" t="s">
        <v>268</v>
      </c>
      <c r="M50" s="18" t="s">
        <v>268</v>
      </c>
      <c r="N50" s="18" t="s">
        <v>257</v>
      </c>
      <c r="O50" s="24">
        <v>8600</v>
      </c>
      <c r="P50" s="24">
        <v>6450</v>
      </c>
      <c r="Q50" s="51">
        <f t="shared" si="2"/>
        <v>0.75</v>
      </c>
      <c r="R50" s="29">
        <v>44662</v>
      </c>
      <c r="S50" s="25">
        <v>8703596</v>
      </c>
      <c r="T50" s="25" t="s">
        <v>284</v>
      </c>
      <c r="U50" s="25"/>
      <c r="V50" s="94" t="s">
        <v>1895</v>
      </c>
      <c r="W50" s="128" t="s">
        <v>2017</v>
      </c>
    </row>
    <row r="51" spans="1:23" s="72" customFormat="1" ht="35.15" customHeight="1" x14ac:dyDescent="0.3">
      <c r="A51" s="9" t="s">
        <v>287</v>
      </c>
      <c r="B51" s="26" t="s">
        <v>288</v>
      </c>
      <c r="C51" s="26"/>
      <c r="D51" s="26" t="s">
        <v>289</v>
      </c>
      <c r="E51" s="26" t="s">
        <v>359</v>
      </c>
      <c r="F51" s="25" t="s">
        <v>0</v>
      </c>
      <c r="G51" s="26" t="s">
        <v>14</v>
      </c>
      <c r="H51" s="26" t="s">
        <v>45</v>
      </c>
      <c r="I51" s="25" t="s">
        <v>290</v>
      </c>
      <c r="J51" s="25" t="s">
        <v>371</v>
      </c>
      <c r="K51" s="126" t="s">
        <v>2014</v>
      </c>
      <c r="L51" s="27">
        <v>44267</v>
      </c>
      <c r="M51" s="27">
        <v>44287</v>
      </c>
      <c r="N51" s="18" t="s">
        <v>291</v>
      </c>
      <c r="O51" s="24">
        <v>27520</v>
      </c>
      <c r="P51" s="24">
        <v>20512.86</v>
      </c>
      <c r="Q51" s="31">
        <f t="shared" ref="Q51:Q69" si="3">P51/O51</f>
        <v>0.74538008720930238</v>
      </c>
      <c r="R51" s="19">
        <v>44728</v>
      </c>
      <c r="S51" s="12">
        <v>8933466</v>
      </c>
      <c r="T51" s="12" t="s">
        <v>383</v>
      </c>
      <c r="U51" s="25"/>
      <c r="V51" s="94" t="s">
        <v>1895</v>
      </c>
      <c r="W51" s="128" t="s">
        <v>2017</v>
      </c>
    </row>
    <row r="52" spans="1:23" s="72" customFormat="1" ht="35.15" customHeight="1" x14ac:dyDescent="0.3">
      <c r="A52" s="9" t="s">
        <v>292</v>
      </c>
      <c r="B52" s="26" t="s">
        <v>293</v>
      </c>
      <c r="C52" s="26"/>
      <c r="D52" s="26" t="s">
        <v>294</v>
      </c>
      <c r="E52" s="26" t="s">
        <v>360</v>
      </c>
      <c r="F52" s="25" t="s">
        <v>0</v>
      </c>
      <c r="G52" s="26" t="s">
        <v>14</v>
      </c>
      <c r="H52" s="26" t="s">
        <v>15</v>
      </c>
      <c r="I52" s="25" t="s">
        <v>290</v>
      </c>
      <c r="J52" s="25" t="s">
        <v>371</v>
      </c>
      <c r="K52" s="126" t="s">
        <v>2014</v>
      </c>
      <c r="L52" s="27">
        <v>44267</v>
      </c>
      <c r="M52" s="27">
        <v>44287</v>
      </c>
      <c r="N52" s="18" t="s">
        <v>291</v>
      </c>
      <c r="O52" s="24">
        <v>6500</v>
      </c>
      <c r="P52" s="24">
        <v>4846.92</v>
      </c>
      <c r="Q52" s="31">
        <f t="shared" si="3"/>
        <v>0.74568000000000001</v>
      </c>
      <c r="R52" s="19">
        <v>44728</v>
      </c>
      <c r="S52" s="12">
        <v>8933535</v>
      </c>
      <c r="T52" s="12" t="s">
        <v>383</v>
      </c>
      <c r="U52" s="25"/>
      <c r="V52" s="94" t="s">
        <v>1895</v>
      </c>
      <c r="W52" s="128" t="s">
        <v>2017</v>
      </c>
    </row>
    <row r="53" spans="1:23" s="72" customFormat="1" ht="35.15" customHeight="1" x14ac:dyDescent="0.3">
      <c r="A53" s="9" t="s">
        <v>295</v>
      </c>
      <c r="B53" s="26" t="s">
        <v>296</v>
      </c>
      <c r="C53" s="26"/>
      <c r="D53" s="26" t="s">
        <v>297</v>
      </c>
      <c r="E53" s="26" t="s">
        <v>361</v>
      </c>
      <c r="F53" s="25" t="s">
        <v>0</v>
      </c>
      <c r="G53" s="26" t="s">
        <v>14</v>
      </c>
      <c r="H53" s="26" t="s">
        <v>45</v>
      </c>
      <c r="I53" s="25" t="s">
        <v>290</v>
      </c>
      <c r="J53" s="25" t="s">
        <v>371</v>
      </c>
      <c r="K53" s="126" t="s">
        <v>2014</v>
      </c>
      <c r="L53" s="27">
        <v>44267</v>
      </c>
      <c r="M53" s="27">
        <v>44287</v>
      </c>
      <c r="N53" s="18" t="s">
        <v>291</v>
      </c>
      <c r="O53" s="24">
        <v>24335</v>
      </c>
      <c r="P53" s="24">
        <v>19032.400000000001</v>
      </c>
      <c r="Q53" s="31">
        <f t="shared" si="3"/>
        <v>0.78209985617423472</v>
      </c>
      <c r="R53" s="19">
        <v>44728</v>
      </c>
      <c r="S53" s="12">
        <v>8933595</v>
      </c>
      <c r="T53" s="12" t="s">
        <v>383</v>
      </c>
      <c r="U53" s="25"/>
      <c r="V53" s="94" t="s">
        <v>1895</v>
      </c>
      <c r="W53" s="128" t="s">
        <v>2017</v>
      </c>
    </row>
    <row r="54" spans="1:23" s="73" customFormat="1" ht="35.15" customHeight="1" x14ac:dyDescent="0.3">
      <c r="A54" s="9" t="s">
        <v>298</v>
      </c>
      <c r="B54" s="26" t="s">
        <v>299</v>
      </c>
      <c r="C54" s="26"/>
      <c r="D54" s="26" t="s">
        <v>300</v>
      </c>
      <c r="E54" s="26" t="s">
        <v>362</v>
      </c>
      <c r="F54" s="25" t="s">
        <v>0</v>
      </c>
      <c r="G54" s="26" t="s">
        <v>14</v>
      </c>
      <c r="H54" s="26" t="s">
        <v>45</v>
      </c>
      <c r="I54" s="25" t="s">
        <v>290</v>
      </c>
      <c r="J54" s="25" t="s">
        <v>371</v>
      </c>
      <c r="K54" s="126" t="s">
        <v>2014</v>
      </c>
      <c r="L54" s="27">
        <v>44267</v>
      </c>
      <c r="M54" s="27">
        <v>44287</v>
      </c>
      <c r="N54" s="18" t="s">
        <v>291</v>
      </c>
      <c r="O54" s="24">
        <v>5300</v>
      </c>
      <c r="P54" s="24">
        <v>4225.74</v>
      </c>
      <c r="Q54" s="31">
        <f t="shared" si="3"/>
        <v>0.79730943396226406</v>
      </c>
      <c r="R54" s="19">
        <v>44728</v>
      </c>
      <c r="S54" s="12">
        <v>8933615</v>
      </c>
      <c r="T54" s="12" t="s">
        <v>383</v>
      </c>
      <c r="U54" s="58"/>
      <c r="V54" s="94" t="s">
        <v>1895</v>
      </c>
      <c r="W54" s="128" t="s">
        <v>2017</v>
      </c>
    </row>
    <row r="55" spans="1:23" s="72" customFormat="1" ht="35.15" customHeight="1" x14ac:dyDescent="0.3">
      <c r="A55" s="9" t="s">
        <v>301</v>
      </c>
      <c r="B55" s="26" t="s">
        <v>302</v>
      </c>
      <c r="C55" s="26"/>
      <c r="D55" s="26" t="s">
        <v>303</v>
      </c>
      <c r="E55" s="26" t="s">
        <v>363</v>
      </c>
      <c r="F55" s="25" t="s">
        <v>0</v>
      </c>
      <c r="G55" s="26" t="s">
        <v>14</v>
      </c>
      <c r="H55" s="26" t="s">
        <v>15</v>
      </c>
      <c r="I55" s="25" t="s">
        <v>290</v>
      </c>
      <c r="J55" s="25" t="s">
        <v>371</v>
      </c>
      <c r="K55" s="126" t="s">
        <v>2014</v>
      </c>
      <c r="L55" s="27">
        <v>44267</v>
      </c>
      <c r="M55" s="27">
        <v>44287</v>
      </c>
      <c r="N55" s="18" t="s">
        <v>291</v>
      </c>
      <c r="O55" s="24">
        <v>5300</v>
      </c>
      <c r="P55" s="24">
        <v>4225.74</v>
      </c>
      <c r="Q55" s="31">
        <f t="shared" si="3"/>
        <v>0.79730943396226406</v>
      </c>
      <c r="R55" s="19">
        <v>44728</v>
      </c>
      <c r="S55" s="12">
        <v>8933647</v>
      </c>
      <c r="T55" s="12" t="s">
        <v>383</v>
      </c>
      <c r="U55" s="25"/>
      <c r="V55" s="94" t="s">
        <v>1895</v>
      </c>
      <c r="W55" s="128" t="s">
        <v>2017</v>
      </c>
    </row>
    <row r="56" spans="1:23" s="72" customFormat="1" ht="35.15" customHeight="1" x14ac:dyDescent="0.3">
      <c r="A56" s="9" t="s">
        <v>304</v>
      </c>
      <c r="B56" s="26" t="s">
        <v>305</v>
      </c>
      <c r="C56" s="26"/>
      <c r="D56" s="26" t="s">
        <v>306</v>
      </c>
      <c r="E56" s="26" t="s">
        <v>364</v>
      </c>
      <c r="F56" s="25" t="s">
        <v>0</v>
      </c>
      <c r="G56" s="26" t="s">
        <v>14</v>
      </c>
      <c r="H56" s="26" t="s">
        <v>45</v>
      </c>
      <c r="I56" s="25" t="s">
        <v>290</v>
      </c>
      <c r="J56" s="25" t="s">
        <v>371</v>
      </c>
      <c r="K56" s="126" t="s">
        <v>2014</v>
      </c>
      <c r="L56" s="27">
        <v>44267</v>
      </c>
      <c r="M56" s="27">
        <v>44287</v>
      </c>
      <c r="N56" s="18" t="s">
        <v>291</v>
      </c>
      <c r="O56" s="24">
        <v>5300</v>
      </c>
      <c r="P56" s="24">
        <v>4225.74</v>
      </c>
      <c r="Q56" s="31">
        <f t="shared" si="3"/>
        <v>0.79730943396226406</v>
      </c>
      <c r="R56" s="19">
        <v>44728</v>
      </c>
      <c r="S56" s="12">
        <v>8933692</v>
      </c>
      <c r="T56" s="12" t="s">
        <v>383</v>
      </c>
      <c r="U56" s="25"/>
      <c r="V56" s="94" t="s">
        <v>1895</v>
      </c>
      <c r="W56" s="128" t="s">
        <v>2017</v>
      </c>
    </row>
    <row r="57" spans="1:23" s="72" customFormat="1" ht="35.15" customHeight="1" x14ac:dyDescent="0.3">
      <c r="A57" s="9" t="s">
        <v>307</v>
      </c>
      <c r="B57" s="26" t="s">
        <v>308</v>
      </c>
      <c r="C57" s="26"/>
      <c r="D57" s="26" t="s">
        <v>309</v>
      </c>
      <c r="E57" s="26" t="s">
        <v>365</v>
      </c>
      <c r="F57" s="25" t="s">
        <v>0</v>
      </c>
      <c r="G57" s="26" t="s">
        <v>14</v>
      </c>
      <c r="H57" s="26" t="s">
        <v>15</v>
      </c>
      <c r="I57" s="25" t="s">
        <v>290</v>
      </c>
      <c r="J57" s="25" t="s">
        <v>371</v>
      </c>
      <c r="K57" s="126" t="s">
        <v>2014</v>
      </c>
      <c r="L57" s="27">
        <v>44267</v>
      </c>
      <c r="M57" s="27">
        <v>44287</v>
      </c>
      <c r="N57" s="18" t="s">
        <v>291</v>
      </c>
      <c r="O57" s="24">
        <v>5300</v>
      </c>
      <c r="P57" s="24">
        <v>4225.74</v>
      </c>
      <c r="Q57" s="31">
        <f t="shared" si="3"/>
        <v>0.79730943396226406</v>
      </c>
      <c r="R57" s="19">
        <v>44728</v>
      </c>
      <c r="S57" s="12">
        <v>8933726</v>
      </c>
      <c r="T57" s="12" t="s">
        <v>383</v>
      </c>
      <c r="U57" s="25"/>
      <c r="V57" s="94" t="s">
        <v>1895</v>
      </c>
      <c r="W57" s="128" t="s">
        <v>2017</v>
      </c>
    </row>
    <row r="58" spans="1:23" s="72" customFormat="1" ht="35.15" customHeight="1" x14ac:dyDescent="0.3">
      <c r="A58" s="9" t="s">
        <v>310</v>
      </c>
      <c r="B58" s="26" t="s">
        <v>311</v>
      </c>
      <c r="C58" s="26"/>
      <c r="D58" s="26" t="s">
        <v>312</v>
      </c>
      <c r="E58" s="26" t="s">
        <v>366</v>
      </c>
      <c r="F58" s="25" t="s">
        <v>0</v>
      </c>
      <c r="G58" s="26" t="s">
        <v>14</v>
      </c>
      <c r="H58" s="26" t="s">
        <v>15</v>
      </c>
      <c r="I58" s="25" t="s">
        <v>290</v>
      </c>
      <c r="J58" s="25" t="s">
        <v>371</v>
      </c>
      <c r="K58" s="126" t="s">
        <v>2014</v>
      </c>
      <c r="L58" s="27">
        <v>44267</v>
      </c>
      <c r="M58" s="27">
        <v>44287</v>
      </c>
      <c r="N58" s="18" t="s">
        <v>291</v>
      </c>
      <c r="O58" s="24">
        <v>5300</v>
      </c>
      <c r="P58" s="24">
        <v>4225.74</v>
      </c>
      <c r="Q58" s="31">
        <f t="shared" si="3"/>
        <v>0.79730943396226406</v>
      </c>
      <c r="R58" s="19">
        <v>44728</v>
      </c>
      <c r="S58" s="12" t="s">
        <v>384</v>
      </c>
      <c r="T58" s="12" t="s">
        <v>383</v>
      </c>
      <c r="U58" s="25"/>
      <c r="V58" s="94" t="s">
        <v>1895</v>
      </c>
      <c r="W58" s="128" t="s">
        <v>2017</v>
      </c>
    </row>
    <row r="59" spans="1:23" s="72" customFormat="1" ht="35.15" customHeight="1" x14ac:dyDescent="0.3">
      <c r="A59" s="9" t="s">
        <v>313</v>
      </c>
      <c r="B59" s="26" t="s">
        <v>314</v>
      </c>
      <c r="C59" s="26"/>
      <c r="D59" s="26" t="s">
        <v>315</v>
      </c>
      <c r="E59" s="26" t="s">
        <v>367</v>
      </c>
      <c r="F59" s="25" t="s">
        <v>0</v>
      </c>
      <c r="G59" s="26" t="s">
        <v>14</v>
      </c>
      <c r="H59" s="26" t="s">
        <v>15</v>
      </c>
      <c r="I59" s="25" t="s">
        <v>290</v>
      </c>
      <c r="J59" s="25" t="s">
        <v>371</v>
      </c>
      <c r="K59" s="126" t="s">
        <v>2014</v>
      </c>
      <c r="L59" s="27">
        <v>44267</v>
      </c>
      <c r="M59" s="27">
        <v>44287</v>
      </c>
      <c r="N59" s="18" t="s">
        <v>291</v>
      </c>
      <c r="O59" s="24">
        <v>5300</v>
      </c>
      <c r="P59" s="24">
        <v>4225.74</v>
      </c>
      <c r="Q59" s="31">
        <f t="shared" si="3"/>
        <v>0.79730943396226406</v>
      </c>
      <c r="R59" s="19">
        <v>44728</v>
      </c>
      <c r="S59" s="12">
        <v>8933809</v>
      </c>
      <c r="T59" s="12" t="s">
        <v>383</v>
      </c>
      <c r="U59" s="25"/>
      <c r="V59" s="94" t="s">
        <v>1895</v>
      </c>
      <c r="W59" s="128" t="s">
        <v>2017</v>
      </c>
    </row>
    <row r="60" spans="1:23" s="72" customFormat="1" ht="35.15" customHeight="1" x14ac:dyDescent="0.3">
      <c r="A60" s="9" t="s">
        <v>316</v>
      </c>
      <c r="B60" s="26" t="s">
        <v>317</v>
      </c>
      <c r="C60" s="26"/>
      <c r="D60" s="26" t="s">
        <v>318</v>
      </c>
      <c r="E60" s="26" t="s">
        <v>368</v>
      </c>
      <c r="F60" s="25" t="s">
        <v>0</v>
      </c>
      <c r="G60" s="26" t="s">
        <v>14</v>
      </c>
      <c r="H60" s="26" t="s">
        <v>15</v>
      </c>
      <c r="I60" s="25" t="s">
        <v>290</v>
      </c>
      <c r="J60" s="25" t="s">
        <v>371</v>
      </c>
      <c r="K60" s="126" t="s">
        <v>2014</v>
      </c>
      <c r="L60" s="27">
        <v>44267</v>
      </c>
      <c r="M60" s="27">
        <v>44287</v>
      </c>
      <c r="N60" s="18" t="s">
        <v>291</v>
      </c>
      <c r="O60" s="24">
        <v>5300</v>
      </c>
      <c r="P60" s="24">
        <v>4225.74</v>
      </c>
      <c r="Q60" s="31">
        <f t="shared" si="3"/>
        <v>0.79730943396226406</v>
      </c>
      <c r="R60" s="19">
        <v>44728</v>
      </c>
      <c r="S60" s="12">
        <v>8933841</v>
      </c>
      <c r="T60" s="12" t="s">
        <v>383</v>
      </c>
      <c r="U60" s="25"/>
      <c r="V60" s="94" t="s">
        <v>1895</v>
      </c>
      <c r="W60" s="128" t="s">
        <v>2017</v>
      </c>
    </row>
    <row r="61" spans="1:23" customFormat="1" ht="35.15" customHeight="1" x14ac:dyDescent="0.3">
      <c r="A61" s="12" t="s">
        <v>319</v>
      </c>
      <c r="B61" s="9" t="s">
        <v>320</v>
      </c>
      <c r="C61" s="9"/>
      <c r="D61" s="26" t="s">
        <v>321</v>
      </c>
      <c r="E61" s="26" t="s">
        <v>369</v>
      </c>
      <c r="F61" s="12" t="s">
        <v>0</v>
      </c>
      <c r="G61" s="9" t="s">
        <v>6</v>
      </c>
      <c r="H61" s="9" t="s">
        <v>45</v>
      </c>
      <c r="I61" s="32" t="s">
        <v>380</v>
      </c>
      <c r="J61" s="32" t="s">
        <v>379</v>
      </c>
      <c r="K61" s="126" t="s">
        <v>2014</v>
      </c>
      <c r="L61" s="19" t="s">
        <v>322</v>
      </c>
      <c r="M61" s="19" t="s">
        <v>323</v>
      </c>
      <c r="N61" s="19" t="s">
        <v>324</v>
      </c>
      <c r="O61" s="24">
        <v>6000</v>
      </c>
      <c r="P61" s="24">
        <v>1800</v>
      </c>
      <c r="Q61" s="30">
        <f t="shared" si="3"/>
        <v>0.3</v>
      </c>
      <c r="R61" s="19">
        <v>44728</v>
      </c>
      <c r="S61" s="12">
        <v>8933900</v>
      </c>
      <c r="T61" s="12" t="s">
        <v>386</v>
      </c>
      <c r="U61" s="12"/>
      <c r="V61" s="94" t="s">
        <v>1895</v>
      </c>
      <c r="W61" s="128" t="s">
        <v>2017</v>
      </c>
    </row>
    <row r="62" spans="1:23" customFormat="1" ht="35.15" customHeight="1" x14ac:dyDescent="0.3">
      <c r="A62" s="12" t="s">
        <v>325</v>
      </c>
      <c r="B62" s="9" t="s">
        <v>326</v>
      </c>
      <c r="C62" s="9"/>
      <c r="D62" s="26" t="s">
        <v>327</v>
      </c>
      <c r="E62" s="26" t="s">
        <v>370</v>
      </c>
      <c r="F62" s="12" t="s">
        <v>0</v>
      </c>
      <c r="G62" s="9" t="s">
        <v>6</v>
      </c>
      <c r="H62" s="9" t="s">
        <v>1</v>
      </c>
      <c r="I62" s="32" t="s">
        <v>380</v>
      </c>
      <c r="J62" s="32" t="s">
        <v>379</v>
      </c>
      <c r="K62" s="126" t="s">
        <v>2014</v>
      </c>
      <c r="L62" s="19" t="s">
        <v>328</v>
      </c>
      <c r="M62" s="19" t="s">
        <v>323</v>
      </c>
      <c r="N62" s="19" t="s">
        <v>324</v>
      </c>
      <c r="O62" s="24">
        <v>6000</v>
      </c>
      <c r="P62" s="24">
        <v>3000</v>
      </c>
      <c r="Q62" s="30">
        <f t="shared" si="3"/>
        <v>0.5</v>
      </c>
      <c r="R62" s="19">
        <v>44729</v>
      </c>
      <c r="S62" s="12">
        <v>8935342</v>
      </c>
      <c r="T62" s="12" t="s">
        <v>386</v>
      </c>
      <c r="U62" s="12"/>
      <c r="V62" s="94" t="s">
        <v>1895</v>
      </c>
      <c r="W62" s="128" t="s">
        <v>2017</v>
      </c>
    </row>
    <row r="63" spans="1:23" customFormat="1" ht="35.15" customHeight="1" x14ac:dyDescent="0.3">
      <c r="A63" s="12" t="s">
        <v>329</v>
      </c>
      <c r="B63" s="9" t="s">
        <v>330</v>
      </c>
      <c r="C63" s="9"/>
      <c r="D63" s="26" t="s">
        <v>331</v>
      </c>
      <c r="E63" s="26" t="s">
        <v>372</v>
      </c>
      <c r="F63" s="12" t="s">
        <v>0</v>
      </c>
      <c r="G63" s="9" t="s">
        <v>332</v>
      </c>
      <c r="H63" s="9" t="s">
        <v>45</v>
      </c>
      <c r="I63" s="32" t="s">
        <v>380</v>
      </c>
      <c r="J63" s="32" t="s">
        <v>379</v>
      </c>
      <c r="K63" s="126" t="s">
        <v>2014</v>
      </c>
      <c r="L63" s="19" t="s">
        <v>333</v>
      </c>
      <c r="M63" s="19" t="s">
        <v>323</v>
      </c>
      <c r="N63" s="19" t="s">
        <v>324</v>
      </c>
      <c r="O63" s="24">
        <v>6000</v>
      </c>
      <c r="P63" s="24">
        <v>3000</v>
      </c>
      <c r="Q63" s="30">
        <f t="shared" si="3"/>
        <v>0.5</v>
      </c>
      <c r="R63" s="19">
        <v>44729</v>
      </c>
      <c r="S63" s="12">
        <v>8935407</v>
      </c>
      <c r="T63" s="12" t="s">
        <v>386</v>
      </c>
      <c r="U63" s="12"/>
      <c r="V63" s="94" t="s">
        <v>1895</v>
      </c>
      <c r="W63" s="128" t="s">
        <v>2017</v>
      </c>
    </row>
    <row r="64" spans="1:23" s="72" customFormat="1" ht="35.15" customHeight="1" x14ac:dyDescent="0.3">
      <c r="A64" s="12" t="s">
        <v>334</v>
      </c>
      <c r="B64" s="9" t="s">
        <v>335</v>
      </c>
      <c r="C64" s="9"/>
      <c r="D64" s="9" t="s">
        <v>336</v>
      </c>
      <c r="E64" s="26" t="s">
        <v>373</v>
      </c>
      <c r="F64" s="12" t="s">
        <v>0</v>
      </c>
      <c r="G64" s="9" t="s">
        <v>6</v>
      </c>
      <c r="H64" s="9" t="s">
        <v>194</v>
      </c>
      <c r="I64" s="32" t="s">
        <v>382</v>
      </c>
      <c r="J64" s="32" t="s">
        <v>381</v>
      </c>
      <c r="K64" s="126" t="s">
        <v>2014</v>
      </c>
      <c r="L64" s="19" t="s">
        <v>337</v>
      </c>
      <c r="M64" s="19" t="s">
        <v>338</v>
      </c>
      <c r="N64" s="19" t="s">
        <v>339</v>
      </c>
      <c r="O64" s="24">
        <v>1174.5899999999999</v>
      </c>
      <c r="P64" s="24">
        <v>822.21</v>
      </c>
      <c r="Q64" s="30">
        <f t="shared" si="3"/>
        <v>0.69999744591729884</v>
      </c>
      <c r="R64" s="19">
        <v>44729</v>
      </c>
      <c r="S64" s="12">
        <v>8935478</v>
      </c>
      <c r="T64" s="12" t="s">
        <v>387</v>
      </c>
      <c r="U64" s="25"/>
      <c r="V64" s="94" t="s">
        <v>1895</v>
      </c>
      <c r="W64" s="128" t="s">
        <v>2017</v>
      </c>
    </row>
    <row r="65" spans="1:23" s="72" customFormat="1" ht="35.15" customHeight="1" x14ac:dyDescent="0.3">
      <c r="A65" s="12" t="s">
        <v>340</v>
      </c>
      <c r="B65" s="9" t="s">
        <v>341</v>
      </c>
      <c r="C65" s="9"/>
      <c r="D65" s="9" t="s">
        <v>342</v>
      </c>
      <c r="E65" s="26" t="s">
        <v>374</v>
      </c>
      <c r="F65" s="12" t="s">
        <v>0</v>
      </c>
      <c r="G65" s="9" t="s">
        <v>343</v>
      </c>
      <c r="H65" s="9" t="s">
        <v>1</v>
      </c>
      <c r="I65" s="32" t="s">
        <v>382</v>
      </c>
      <c r="J65" s="32" t="s">
        <v>381</v>
      </c>
      <c r="K65" s="126" t="s">
        <v>2014</v>
      </c>
      <c r="L65" s="19" t="s">
        <v>344</v>
      </c>
      <c r="M65" s="19" t="s">
        <v>338</v>
      </c>
      <c r="N65" s="19" t="s">
        <v>339</v>
      </c>
      <c r="O65" s="24">
        <v>1174.5899999999999</v>
      </c>
      <c r="P65" s="24">
        <v>822.21</v>
      </c>
      <c r="Q65" s="30">
        <f t="shared" si="3"/>
        <v>0.69999744591729884</v>
      </c>
      <c r="R65" s="19">
        <v>44729</v>
      </c>
      <c r="S65" s="12">
        <v>8935614</v>
      </c>
      <c r="T65" s="12" t="s">
        <v>387</v>
      </c>
      <c r="U65" s="25"/>
      <c r="V65" s="94" t="s">
        <v>1895</v>
      </c>
      <c r="W65" s="128" t="s">
        <v>2017</v>
      </c>
    </row>
    <row r="66" spans="1:23" s="72" customFormat="1" ht="35.15" customHeight="1" x14ac:dyDescent="0.3">
      <c r="A66" s="12" t="s">
        <v>345</v>
      </c>
      <c r="B66" s="9" t="s">
        <v>346</v>
      </c>
      <c r="C66" s="9"/>
      <c r="D66" s="9" t="s">
        <v>385</v>
      </c>
      <c r="E66" s="9" t="s">
        <v>375</v>
      </c>
      <c r="F66" s="12" t="s">
        <v>0</v>
      </c>
      <c r="G66" s="9" t="s">
        <v>6</v>
      </c>
      <c r="H66" s="9" t="s">
        <v>1</v>
      </c>
      <c r="I66" s="32" t="s">
        <v>382</v>
      </c>
      <c r="J66" s="32" t="s">
        <v>381</v>
      </c>
      <c r="K66" s="126" t="s">
        <v>2014</v>
      </c>
      <c r="L66" s="19" t="s">
        <v>347</v>
      </c>
      <c r="M66" s="19" t="s">
        <v>338</v>
      </c>
      <c r="N66" s="19" t="s">
        <v>339</v>
      </c>
      <c r="O66" s="24">
        <v>1174.5899999999999</v>
      </c>
      <c r="P66" s="24">
        <v>822.21</v>
      </c>
      <c r="Q66" s="40">
        <f t="shared" si="3"/>
        <v>0.69999744591729884</v>
      </c>
      <c r="R66" s="19">
        <v>44729</v>
      </c>
      <c r="S66" s="12">
        <v>8935673</v>
      </c>
      <c r="T66" s="12" t="s">
        <v>387</v>
      </c>
      <c r="U66" s="25"/>
      <c r="V66" s="94" t="s">
        <v>1895</v>
      </c>
      <c r="W66" s="128" t="s">
        <v>2017</v>
      </c>
    </row>
    <row r="67" spans="1:23" s="72" customFormat="1" ht="35.15" customHeight="1" x14ac:dyDescent="0.3">
      <c r="A67" s="12" t="s">
        <v>348</v>
      </c>
      <c r="B67" s="9" t="s">
        <v>349</v>
      </c>
      <c r="C67" s="9"/>
      <c r="D67" s="9" t="s">
        <v>350</v>
      </c>
      <c r="E67" s="9" t="s">
        <v>376</v>
      </c>
      <c r="F67" s="12" t="s">
        <v>0</v>
      </c>
      <c r="G67" s="9" t="s">
        <v>6</v>
      </c>
      <c r="H67" s="9" t="s">
        <v>194</v>
      </c>
      <c r="I67" s="32" t="s">
        <v>382</v>
      </c>
      <c r="J67" s="32" t="s">
        <v>381</v>
      </c>
      <c r="K67" s="126" t="s">
        <v>2014</v>
      </c>
      <c r="L67" s="19" t="s">
        <v>351</v>
      </c>
      <c r="M67" s="19" t="s">
        <v>338</v>
      </c>
      <c r="N67" s="19" t="s">
        <v>339</v>
      </c>
      <c r="O67" s="24">
        <v>1174.5899999999999</v>
      </c>
      <c r="P67" s="24">
        <v>822.21</v>
      </c>
      <c r="Q67" s="40">
        <f t="shared" si="3"/>
        <v>0.69999744591729884</v>
      </c>
      <c r="R67" s="19">
        <v>44729</v>
      </c>
      <c r="S67" s="12">
        <v>8935732</v>
      </c>
      <c r="T67" s="12" t="s">
        <v>387</v>
      </c>
      <c r="U67" s="25"/>
      <c r="V67" s="94" t="s">
        <v>1895</v>
      </c>
      <c r="W67" s="128" t="s">
        <v>2017</v>
      </c>
    </row>
    <row r="68" spans="1:23" s="72" customFormat="1" ht="35.15" customHeight="1" x14ac:dyDescent="0.3">
      <c r="A68" s="12" t="s">
        <v>352</v>
      </c>
      <c r="B68" s="9" t="s">
        <v>353</v>
      </c>
      <c r="C68" s="9"/>
      <c r="D68" s="9" t="s">
        <v>354</v>
      </c>
      <c r="E68" s="9" t="s">
        <v>377</v>
      </c>
      <c r="F68" s="12" t="s">
        <v>0</v>
      </c>
      <c r="G68" s="9" t="s">
        <v>6</v>
      </c>
      <c r="H68" s="9" t="s">
        <v>45</v>
      </c>
      <c r="I68" s="32" t="s">
        <v>382</v>
      </c>
      <c r="J68" s="32" t="s">
        <v>381</v>
      </c>
      <c r="K68" s="126" t="s">
        <v>2014</v>
      </c>
      <c r="L68" s="19" t="s">
        <v>355</v>
      </c>
      <c r="M68" s="19" t="s">
        <v>338</v>
      </c>
      <c r="N68" s="19" t="s">
        <v>339</v>
      </c>
      <c r="O68" s="24">
        <v>1174.5899999999999</v>
      </c>
      <c r="P68" s="24">
        <v>822.21</v>
      </c>
      <c r="Q68" s="40">
        <f t="shared" si="3"/>
        <v>0.69999744591729884</v>
      </c>
      <c r="R68" s="19">
        <v>44729</v>
      </c>
      <c r="S68" s="12">
        <v>8935812</v>
      </c>
      <c r="T68" s="12" t="s">
        <v>387</v>
      </c>
      <c r="U68" s="25"/>
      <c r="V68" s="94" t="s">
        <v>1895</v>
      </c>
      <c r="W68" s="128" t="s">
        <v>2017</v>
      </c>
    </row>
    <row r="69" spans="1:23" s="72" customFormat="1" ht="35.15" customHeight="1" x14ac:dyDescent="0.3">
      <c r="A69" s="12" t="s">
        <v>356</v>
      </c>
      <c r="B69" s="9" t="s">
        <v>204</v>
      </c>
      <c r="C69" s="9"/>
      <c r="D69" s="9" t="s">
        <v>357</v>
      </c>
      <c r="E69" s="9" t="s">
        <v>378</v>
      </c>
      <c r="F69" s="12" t="s">
        <v>0</v>
      </c>
      <c r="G69" s="9" t="s">
        <v>6</v>
      </c>
      <c r="H69" s="9" t="s">
        <v>1</v>
      </c>
      <c r="I69" s="32" t="s">
        <v>382</v>
      </c>
      <c r="J69" s="32" t="s">
        <v>381</v>
      </c>
      <c r="K69" s="126" t="s">
        <v>2014</v>
      </c>
      <c r="L69" s="19" t="s">
        <v>358</v>
      </c>
      <c r="M69" s="19" t="s">
        <v>338</v>
      </c>
      <c r="N69" s="19" t="s">
        <v>339</v>
      </c>
      <c r="O69" s="24">
        <v>1174.5899999999999</v>
      </c>
      <c r="P69" s="24">
        <v>822.21</v>
      </c>
      <c r="Q69" s="40">
        <f t="shared" si="3"/>
        <v>0.69999744591729884</v>
      </c>
      <c r="R69" s="19">
        <v>44729</v>
      </c>
      <c r="S69" s="12">
        <v>8935883</v>
      </c>
      <c r="T69" s="12" t="s">
        <v>387</v>
      </c>
      <c r="U69" s="25"/>
      <c r="V69" s="94" t="s">
        <v>1895</v>
      </c>
      <c r="W69" s="128" t="s">
        <v>2017</v>
      </c>
    </row>
    <row r="70" spans="1:23" s="69" customFormat="1" ht="35.15" customHeight="1" x14ac:dyDescent="0.3">
      <c r="A70" s="12" t="s">
        <v>388</v>
      </c>
      <c r="B70" s="9" t="s">
        <v>397</v>
      </c>
      <c r="C70" s="9"/>
      <c r="D70" s="12" t="s">
        <v>400</v>
      </c>
      <c r="E70" s="26" t="s">
        <v>391</v>
      </c>
      <c r="F70" s="12" t="s">
        <v>0</v>
      </c>
      <c r="G70" s="26" t="s">
        <v>6</v>
      </c>
      <c r="H70" s="12" t="s">
        <v>1</v>
      </c>
      <c r="I70" s="32" t="s">
        <v>389</v>
      </c>
      <c r="J70" s="32" t="s">
        <v>390</v>
      </c>
      <c r="K70" s="126" t="s">
        <v>2014</v>
      </c>
      <c r="L70" s="19">
        <v>44453</v>
      </c>
      <c r="M70" s="19">
        <v>44508</v>
      </c>
      <c r="N70" s="19">
        <v>44512</v>
      </c>
      <c r="O70" s="24">
        <v>2545</v>
      </c>
      <c r="P70" s="24">
        <v>2036</v>
      </c>
      <c r="Q70" s="34">
        <v>0.8</v>
      </c>
      <c r="R70" s="19">
        <v>44746</v>
      </c>
      <c r="S70" s="12">
        <v>9055961</v>
      </c>
      <c r="T70" s="12" t="s">
        <v>396</v>
      </c>
      <c r="U70" s="49"/>
      <c r="V70" s="94" t="s">
        <v>1895</v>
      </c>
      <c r="W70" s="128" t="s">
        <v>2017</v>
      </c>
    </row>
    <row r="71" spans="1:23" s="69" customFormat="1" ht="35.15" customHeight="1" x14ac:dyDescent="0.3">
      <c r="A71" s="12" t="s">
        <v>394</v>
      </c>
      <c r="B71" s="9" t="s">
        <v>398</v>
      </c>
      <c r="C71" s="9"/>
      <c r="D71" s="12" t="s">
        <v>401</v>
      </c>
      <c r="E71" s="26" t="s">
        <v>392</v>
      </c>
      <c r="F71" s="12" t="s">
        <v>0</v>
      </c>
      <c r="G71" s="26" t="s">
        <v>6</v>
      </c>
      <c r="H71" s="12" t="s">
        <v>45</v>
      </c>
      <c r="I71" s="32" t="s">
        <v>389</v>
      </c>
      <c r="J71" s="32" t="s">
        <v>390</v>
      </c>
      <c r="K71" s="126" t="s">
        <v>2014</v>
      </c>
      <c r="L71" s="19">
        <v>44459</v>
      </c>
      <c r="M71" s="19">
        <v>44508</v>
      </c>
      <c r="N71" s="19">
        <v>44512</v>
      </c>
      <c r="O71" s="24">
        <v>2545</v>
      </c>
      <c r="P71" s="24">
        <v>2036</v>
      </c>
      <c r="Q71" s="34">
        <v>0.8</v>
      </c>
      <c r="R71" s="19">
        <v>44746</v>
      </c>
      <c r="S71" s="12">
        <v>9056069</v>
      </c>
      <c r="T71" s="12" t="s">
        <v>396</v>
      </c>
      <c r="U71" s="49"/>
      <c r="V71" s="94" t="s">
        <v>1895</v>
      </c>
      <c r="W71" s="128" t="s">
        <v>2017</v>
      </c>
    </row>
    <row r="72" spans="1:23" s="72" customFormat="1" ht="35.15" customHeight="1" x14ac:dyDescent="0.3">
      <c r="A72" s="12" t="s">
        <v>395</v>
      </c>
      <c r="B72" s="9" t="s">
        <v>399</v>
      </c>
      <c r="C72" s="9"/>
      <c r="D72" s="12" t="s">
        <v>402</v>
      </c>
      <c r="E72" s="26" t="s">
        <v>393</v>
      </c>
      <c r="F72" s="12" t="s">
        <v>0</v>
      </c>
      <c r="G72" s="26" t="s">
        <v>6</v>
      </c>
      <c r="H72" s="12" t="s">
        <v>45</v>
      </c>
      <c r="I72" s="32" t="s">
        <v>389</v>
      </c>
      <c r="J72" s="32" t="s">
        <v>390</v>
      </c>
      <c r="K72" s="126" t="s">
        <v>2014</v>
      </c>
      <c r="L72" s="19">
        <v>44446</v>
      </c>
      <c r="M72" s="19">
        <v>44508</v>
      </c>
      <c r="N72" s="19">
        <v>44512</v>
      </c>
      <c r="O72" s="24">
        <v>2545</v>
      </c>
      <c r="P72" s="24">
        <v>2036</v>
      </c>
      <c r="Q72" s="34">
        <v>0.8</v>
      </c>
      <c r="R72" s="19">
        <v>44746</v>
      </c>
      <c r="S72" s="12">
        <v>9056205</v>
      </c>
      <c r="T72" s="12" t="s">
        <v>396</v>
      </c>
      <c r="U72" s="25"/>
      <c r="V72" s="94" t="s">
        <v>1895</v>
      </c>
      <c r="W72" s="128" t="s">
        <v>2017</v>
      </c>
    </row>
    <row r="73" spans="1:23" s="72" customFormat="1" ht="35.15" customHeight="1" x14ac:dyDescent="0.3">
      <c r="A73" s="26" t="s">
        <v>408</v>
      </c>
      <c r="B73" s="26" t="s">
        <v>403</v>
      </c>
      <c r="C73" s="26"/>
      <c r="D73" s="26" t="s">
        <v>404</v>
      </c>
      <c r="E73" s="26" t="s">
        <v>406</v>
      </c>
      <c r="F73" s="25" t="s">
        <v>0</v>
      </c>
      <c r="G73" s="26" t="s">
        <v>14</v>
      </c>
      <c r="H73" s="26" t="s">
        <v>45</v>
      </c>
      <c r="I73" s="25" t="s">
        <v>405</v>
      </c>
      <c r="J73" s="25" t="s">
        <v>407</v>
      </c>
      <c r="K73" s="126" t="s">
        <v>2014</v>
      </c>
      <c r="L73" s="27">
        <v>44418</v>
      </c>
      <c r="M73" s="27">
        <v>44449</v>
      </c>
      <c r="N73" s="27">
        <v>44651</v>
      </c>
      <c r="O73" s="24">
        <v>17000</v>
      </c>
      <c r="P73" s="24">
        <v>12870.7</v>
      </c>
      <c r="Q73" s="31">
        <f t="shared" ref="Q73:Q78" si="4">P73/O73</f>
        <v>0.7571</v>
      </c>
      <c r="R73" s="19">
        <v>44746</v>
      </c>
      <c r="S73" s="25">
        <v>9056702</v>
      </c>
      <c r="T73" s="12" t="s">
        <v>409</v>
      </c>
      <c r="U73" s="25"/>
      <c r="V73" s="94" t="s">
        <v>1895</v>
      </c>
      <c r="W73" s="128" t="s">
        <v>2017</v>
      </c>
    </row>
    <row r="74" spans="1:23" s="72" customFormat="1" ht="35.15" customHeight="1" x14ac:dyDescent="0.3">
      <c r="A74" s="25" t="s">
        <v>414</v>
      </c>
      <c r="B74" s="26" t="s">
        <v>415</v>
      </c>
      <c r="C74" s="26"/>
      <c r="D74" s="26" t="s">
        <v>422</v>
      </c>
      <c r="E74" s="26" t="s">
        <v>426</v>
      </c>
      <c r="F74" s="25" t="s">
        <v>0</v>
      </c>
      <c r="G74" s="26" t="s">
        <v>14</v>
      </c>
      <c r="H74" s="26" t="s">
        <v>45</v>
      </c>
      <c r="I74" s="25" t="s">
        <v>416</v>
      </c>
      <c r="J74" s="25" t="s">
        <v>417</v>
      </c>
      <c r="K74" s="126" t="s">
        <v>2014</v>
      </c>
      <c r="L74" s="27">
        <v>44148</v>
      </c>
      <c r="M74" s="27">
        <v>44166</v>
      </c>
      <c r="N74" s="27">
        <v>44270</v>
      </c>
      <c r="O74" s="24">
        <v>3500</v>
      </c>
      <c r="P74" s="24">
        <v>2800</v>
      </c>
      <c r="Q74" s="30">
        <f t="shared" si="4"/>
        <v>0.8</v>
      </c>
      <c r="R74" s="19">
        <v>44747</v>
      </c>
      <c r="S74" s="25">
        <v>9058113</v>
      </c>
      <c r="T74" s="25" t="s">
        <v>435</v>
      </c>
      <c r="U74" s="17"/>
      <c r="V74" s="94" t="s">
        <v>1895</v>
      </c>
      <c r="W74" s="128" t="s">
        <v>2017</v>
      </c>
    </row>
    <row r="75" spans="1:23" s="72" customFormat="1" ht="35.15" customHeight="1" x14ac:dyDescent="0.3">
      <c r="A75" s="35" t="s">
        <v>431</v>
      </c>
      <c r="B75" s="26" t="s">
        <v>418</v>
      </c>
      <c r="C75" s="26"/>
      <c r="D75" s="26" t="s">
        <v>423</v>
      </c>
      <c r="E75" s="26" t="s">
        <v>427</v>
      </c>
      <c r="F75" s="25" t="s">
        <v>0</v>
      </c>
      <c r="G75" s="26" t="s">
        <v>14</v>
      </c>
      <c r="H75" s="26" t="s">
        <v>45</v>
      </c>
      <c r="I75" s="25" t="s">
        <v>240</v>
      </c>
      <c r="J75" s="25" t="s">
        <v>419</v>
      </c>
      <c r="K75" s="126" t="s">
        <v>2014</v>
      </c>
      <c r="L75" s="27">
        <v>44019</v>
      </c>
      <c r="M75" s="27">
        <v>44044</v>
      </c>
      <c r="N75" s="27">
        <v>44286</v>
      </c>
      <c r="O75" s="24">
        <v>10000</v>
      </c>
      <c r="P75" s="24">
        <v>8000</v>
      </c>
      <c r="Q75" s="30">
        <f t="shared" si="4"/>
        <v>0.8</v>
      </c>
      <c r="R75" s="19">
        <v>44747</v>
      </c>
      <c r="S75" s="25">
        <v>9058154</v>
      </c>
      <c r="T75" s="25" t="s">
        <v>436</v>
      </c>
      <c r="U75" s="25"/>
      <c r="V75" s="94" t="s">
        <v>1895</v>
      </c>
      <c r="W75" s="128" t="s">
        <v>2017</v>
      </c>
    </row>
    <row r="76" spans="1:23" s="72" customFormat="1" ht="35.15" customHeight="1" x14ac:dyDescent="0.3">
      <c r="A76" s="25" t="s">
        <v>432</v>
      </c>
      <c r="B76" s="26" t="s">
        <v>266</v>
      </c>
      <c r="C76" s="26"/>
      <c r="D76" s="26" t="s">
        <v>267</v>
      </c>
      <c r="E76" s="26" t="s">
        <v>428</v>
      </c>
      <c r="F76" s="25" t="s">
        <v>0</v>
      </c>
      <c r="G76" s="26" t="s">
        <v>14</v>
      </c>
      <c r="H76" s="26" t="s">
        <v>45</v>
      </c>
      <c r="I76" s="25" t="s">
        <v>240</v>
      </c>
      <c r="J76" s="25" t="s">
        <v>419</v>
      </c>
      <c r="K76" s="126" t="s">
        <v>2014</v>
      </c>
      <c r="L76" s="27">
        <v>44159</v>
      </c>
      <c r="M76" s="27">
        <v>44166</v>
      </c>
      <c r="N76" s="27">
        <v>44286</v>
      </c>
      <c r="O76" s="24">
        <v>9900</v>
      </c>
      <c r="P76" s="24">
        <v>7920</v>
      </c>
      <c r="Q76" s="30">
        <f t="shared" si="4"/>
        <v>0.8</v>
      </c>
      <c r="R76" s="19">
        <v>44747</v>
      </c>
      <c r="S76" s="25">
        <v>9058199</v>
      </c>
      <c r="T76" s="25" t="s">
        <v>436</v>
      </c>
      <c r="U76" s="25"/>
      <c r="V76" s="94" t="s">
        <v>1895</v>
      </c>
      <c r="W76" s="128" t="s">
        <v>2017</v>
      </c>
    </row>
    <row r="77" spans="1:23" s="72" customFormat="1" ht="35.15" customHeight="1" x14ac:dyDescent="0.3">
      <c r="A77" s="25" t="s">
        <v>433</v>
      </c>
      <c r="B77" s="26" t="s">
        <v>420</v>
      </c>
      <c r="C77" s="26"/>
      <c r="D77" s="26" t="s">
        <v>424</v>
      </c>
      <c r="E77" s="26" t="s">
        <v>429</v>
      </c>
      <c r="F77" s="25" t="s">
        <v>0</v>
      </c>
      <c r="G77" s="26" t="s">
        <v>14</v>
      </c>
      <c r="H77" s="26" t="s">
        <v>45</v>
      </c>
      <c r="I77" s="25" t="s">
        <v>240</v>
      </c>
      <c r="J77" s="25" t="s">
        <v>419</v>
      </c>
      <c r="K77" s="126" t="s">
        <v>2014</v>
      </c>
      <c r="L77" s="27">
        <v>43875</v>
      </c>
      <c r="M77" s="27">
        <v>43922</v>
      </c>
      <c r="N77" s="27">
        <v>44286</v>
      </c>
      <c r="O77" s="24">
        <v>20000</v>
      </c>
      <c r="P77" s="24">
        <v>16000</v>
      </c>
      <c r="Q77" s="30">
        <f t="shared" si="4"/>
        <v>0.8</v>
      </c>
      <c r="R77" s="19">
        <v>44747</v>
      </c>
      <c r="S77" s="25">
        <v>9058229</v>
      </c>
      <c r="T77" s="25" t="s">
        <v>436</v>
      </c>
      <c r="U77" s="25"/>
      <c r="V77" s="94" t="s">
        <v>1895</v>
      </c>
      <c r="W77" s="128" t="s">
        <v>2017</v>
      </c>
    </row>
    <row r="78" spans="1:23" s="72" customFormat="1" ht="35.15" customHeight="1" x14ac:dyDescent="0.3">
      <c r="A78" s="25" t="s">
        <v>434</v>
      </c>
      <c r="B78" s="26" t="s">
        <v>421</v>
      </c>
      <c r="C78" s="26"/>
      <c r="D78" s="26" t="s">
        <v>425</v>
      </c>
      <c r="E78" s="26" t="s">
        <v>430</v>
      </c>
      <c r="F78" s="25" t="s">
        <v>0</v>
      </c>
      <c r="G78" s="26" t="s">
        <v>14</v>
      </c>
      <c r="H78" s="26" t="s">
        <v>15</v>
      </c>
      <c r="I78" s="25" t="s">
        <v>240</v>
      </c>
      <c r="J78" s="25" t="s">
        <v>419</v>
      </c>
      <c r="K78" s="126" t="s">
        <v>2014</v>
      </c>
      <c r="L78" s="27">
        <v>44102</v>
      </c>
      <c r="M78" s="27">
        <v>44197</v>
      </c>
      <c r="N78" s="27">
        <v>44438</v>
      </c>
      <c r="O78" s="24">
        <v>9680</v>
      </c>
      <c r="P78" s="24">
        <v>7744</v>
      </c>
      <c r="Q78" s="30">
        <f t="shared" si="4"/>
        <v>0.8</v>
      </c>
      <c r="R78" s="19">
        <v>44747</v>
      </c>
      <c r="S78" s="25">
        <v>9058565</v>
      </c>
      <c r="T78" s="25" t="s">
        <v>436</v>
      </c>
      <c r="U78" s="25"/>
      <c r="V78" s="94" t="s">
        <v>1895</v>
      </c>
      <c r="W78" s="128" t="s">
        <v>2017</v>
      </c>
    </row>
    <row r="79" spans="1:23" s="72" customFormat="1" ht="35.15" customHeight="1" x14ac:dyDescent="0.3">
      <c r="A79" s="25" t="s">
        <v>410</v>
      </c>
      <c r="B79" s="26" t="s">
        <v>411</v>
      </c>
      <c r="C79" s="26"/>
      <c r="D79" s="26" t="s">
        <v>437</v>
      </c>
      <c r="E79" s="26" t="s">
        <v>438</v>
      </c>
      <c r="F79" s="25" t="s">
        <v>0</v>
      </c>
      <c r="G79" s="26" t="s">
        <v>14</v>
      </c>
      <c r="H79" s="26" t="s">
        <v>1</v>
      </c>
      <c r="I79" s="25" t="s">
        <v>412</v>
      </c>
      <c r="J79" s="25" t="s">
        <v>413</v>
      </c>
      <c r="K79" s="126" t="s">
        <v>2014</v>
      </c>
      <c r="L79" s="27">
        <v>44253</v>
      </c>
      <c r="M79" s="27">
        <v>44256</v>
      </c>
      <c r="N79" s="27">
        <v>44377</v>
      </c>
      <c r="O79" s="24">
        <v>2025</v>
      </c>
      <c r="P79" s="24">
        <v>1620</v>
      </c>
      <c r="Q79" s="36">
        <v>0.8</v>
      </c>
      <c r="R79" s="27">
        <v>44753</v>
      </c>
      <c r="S79" s="25">
        <v>9071656</v>
      </c>
      <c r="T79" s="37" t="s">
        <v>454</v>
      </c>
      <c r="U79" s="25"/>
      <c r="V79" s="94" t="s">
        <v>1895</v>
      </c>
      <c r="W79" s="128" t="s">
        <v>2017</v>
      </c>
    </row>
    <row r="80" spans="1:23" customFormat="1" ht="35.15" customHeight="1" x14ac:dyDescent="0.3">
      <c r="A80" s="12" t="s">
        <v>439</v>
      </c>
      <c r="B80" s="9" t="s">
        <v>440</v>
      </c>
      <c r="C80" s="9"/>
      <c r="D80" s="9" t="s">
        <v>441</v>
      </c>
      <c r="E80" s="85" t="s">
        <v>1882</v>
      </c>
      <c r="F80" s="12" t="s">
        <v>0</v>
      </c>
      <c r="G80" s="9" t="s">
        <v>6</v>
      </c>
      <c r="H80" s="9" t="s">
        <v>15</v>
      </c>
      <c r="I80" s="32" t="s">
        <v>442</v>
      </c>
      <c r="J80" s="32" t="s">
        <v>443</v>
      </c>
      <c r="K80" s="126" t="s">
        <v>2014</v>
      </c>
      <c r="L80" s="19" t="s">
        <v>444</v>
      </c>
      <c r="M80" s="19" t="s">
        <v>445</v>
      </c>
      <c r="N80" s="19" t="s">
        <v>446</v>
      </c>
      <c r="O80" s="24">
        <v>44742.67</v>
      </c>
      <c r="P80" s="24">
        <v>22371.34</v>
      </c>
      <c r="Q80" s="86">
        <v>0.5</v>
      </c>
      <c r="R80" s="19">
        <v>44753</v>
      </c>
      <c r="S80" s="12">
        <v>9072121</v>
      </c>
      <c r="T80" s="87" t="s">
        <v>1877</v>
      </c>
      <c r="U80" s="32" t="s">
        <v>1079</v>
      </c>
      <c r="V80" s="94" t="s">
        <v>1895</v>
      </c>
      <c r="W80" s="128" t="s">
        <v>2017</v>
      </c>
    </row>
    <row r="81" spans="1:23" customFormat="1" ht="35.15" customHeight="1" x14ac:dyDescent="0.3">
      <c r="A81" s="12" t="s">
        <v>455</v>
      </c>
      <c r="B81" s="9" t="s">
        <v>447</v>
      </c>
      <c r="C81" s="9"/>
      <c r="D81" s="9" t="s">
        <v>448</v>
      </c>
      <c r="E81" s="85" t="s">
        <v>1883</v>
      </c>
      <c r="F81" s="12" t="s">
        <v>0</v>
      </c>
      <c r="G81" s="9" t="s">
        <v>6</v>
      </c>
      <c r="H81" s="9" t="s">
        <v>45</v>
      </c>
      <c r="I81" s="32" t="s">
        <v>442</v>
      </c>
      <c r="J81" s="32" t="s">
        <v>443</v>
      </c>
      <c r="K81" s="126" t="s">
        <v>2014</v>
      </c>
      <c r="L81" s="19" t="s">
        <v>449</v>
      </c>
      <c r="M81" s="19" t="s">
        <v>445</v>
      </c>
      <c r="N81" s="19" t="s">
        <v>446</v>
      </c>
      <c r="O81" s="24">
        <v>19074.080000000002</v>
      </c>
      <c r="P81" s="24">
        <v>9537.0400000000009</v>
      </c>
      <c r="Q81" s="86">
        <v>0.5</v>
      </c>
      <c r="R81" s="19">
        <v>44753</v>
      </c>
      <c r="S81" s="12">
        <v>9072124</v>
      </c>
      <c r="T81" s="87" t="s">
        <v>1877</v>
      </c>
      <c r="U81" s="32" t="s">
        <v>1080</v>
      </c>
      <c r="V81" s="94" t="s">
        <v>1895</v>
      </c>
      <c r="W81" s="128" t="s">
        <v>2017</v>
      </c>
    </row>
    <row r="82" spans="1:23" s="75" customFormat="1" ht="35.15" customHeight="1" x14ac:dyDescent="0.3">
      <c r="A82" s="12" t="s">
        <v>450</v>
      </c>
      <c r="B82" s="9" t="s">
        <v>451</v>
      </c>
      <c r="C82" s="9"/>
      <c r="D82" s="9" t="s">
        <v>452</v>
      </c>
      <c r="E82" s="85" t="s">
        <v>1884</v>
      </c>
      <c r="F82" s="12" t="s">
        <v>0</v>
      </c>
      <c r="G82" s="9" t="s">
        <v>6</v>
      </c>
      <c r="H82" s="9" t="s">
        <v>45</v>
      </c>
      <c r="I82" s="32" t="s">
        <v>442</v>
      </c>
      <c r="J82" s="32" t="s">
        <v>443</v>
      </c>
      <c r="K82" s="126" t="s">
        <v>2014</v>
      </c>
      <c r="L82" s="19" t="s">
        <v>453</v>
      </c>
      <c r="M82" s="19" t="s">
        <v>445</v>
      </c>
      <c r="N82" s="19" t="s">
        <v>446</v>
      </c>
      <c r="O82" s="24">
        <v>17927.419999999998</v>
      </c>
      <c r="P82" s="24">
        <v>8963.7099999999991</v>
      </c>
      <c r="Q82" s="86">
        <v>0.5</v>
      </c>
      <c r="R82" s="19">
        <v>44753</v>
      </c>
      <c r="S82" s="12">
        <v>9072130</v>
      </c>
      <c r="T82" s="87" t="s">
        <v>1877</v>
      </c>
      <c r="U82" s="32" t="s">
        <v>1081</v>
      </c>
      <c r="V82" s="94" t="s">
        <v>1895</v>
      </c>
      <c r="W82" s="128" t="s">
        <v>2017</v>
      </c>
    </row>
    <row r="83" spans="1:23" customFormat="1" ht="35.15" customHeight="1" x14ac:dyDescent="0.3">
      <c r="A83" s="9" t="s">
        <v>456</v>
      </c>
      <c r="B83" s="9" t="s">
        <v>457</v>
      </c>
      <c r="C83" s="9"/>
      <c r="D83" s="9" t="s">
        <v>458</v>
      </c>
      <c r="E83" s="9" t="s">
        <v>470</v>
      </c>
      <c r="F83" s="12" t="s">
        <v>0</v>
      </c>
      <c r="G83" s="9" t="s">
        <v>14</v>
      </c>
      <c r="H83" s="9" t="s">
        <v>15</v>
      </c>
      <c r="I83" s="12" t="s">
        <v>240</v>
      </c>
      <c r="J83" s="12" t="s">
        <v>459</v>
      </c>
      <c r="K83" s="126" t="s">
        <v>2014</v>
      </c>
      <c r="L83" s="19" t="s">
        <v>460</v>
      </c>
      <c r="M83" s="19">
        <v>44562</v>
      </c>
      <c r="N83" s="19">
        <v>44742</v>
      </c>
      <c r="O83" s="24">
        <v>10000</v>
      </c>
      <c r="P83" s="24">
        <v>7000</v>
      </c>
      <c r="Q83" s="61">
        <f t="shared" ref="Q83:Q114" si="5">P83/O83</f>
        <v>0.7</v>
      </c>
      <c r="R83" s="19">
        <v>44762</v>
      </c>
      <c r="S83" s="12">
        <v>9086335</v>
      </c>
      <c r="T83" s="12" t="s">
        <v>473</v>
      </c>
      <c r="U83" s="12"/>
      <c r="V83" s="94" t="s">
        <v>1895</v>
      </c>
      <c r="W83" s="128" t="s">
        <v>2017</v>
      </c>
    </row>
    <row r="84" spans="1:23" customFormat="1" ht="35.15" customHeight="1" x14ac:dyDescent="0.3">
      <c r="A84" s="12" t="s">
        <v>461</v>
      </c>
      <c r="B84" s="9" t="s">
        <v>462</v>
      </c>
      <c r="C84" s="9"/>
      <c r="D84" s="9" t="s">
        <v>463</v>
      </c>
      <c r="E84" s="9" t="s">
        <v>471</v>
      </c>
      <c r="F84" s="12" t="s">
        <v>0</v>
      </c>
      <c r="G84" s="9" t="s">
        <v>14</v>
      </c>
      <c r="H84" s="9" t="s">
        <v>45</v>
      </c>
      <c r="I84" s="12" t="s">
        <v>416</v>
      </c>
      <c r="J84" s="12" t="s">
        <v>464</v>
      </c>
      <c r="K84" s="126" t="s">
        <v>2014</v>
      </c>
      <c r="L84" s="19" t="s">
        <v>465</v>
      </c>
      <c r="M84" s="19">
        <v>44635</v>
      </c>
      <c r="N84" s="19">
        <v>44742</v>
      </c>
      <c r="O84" s="24">
        <v>7176</v>
      </c>
      <c r="P84" s="24">
        <v>5023.2</v>
      </c>
      <c r="Q84" s="61">
        <f t="shared" si="5"/>
        <v>0.7</v>
      </c>
      <c r="R84" s="19">
        <v>44762</v>
      </c>
      <c r="S84" s="12">
        <v>9086371</v>
      </c>
      <c r="T84" s="12" t="s">
        <v>473</v>
      </c>
      <c r="U84" s="12"/>
      <c r="V84" s="94" t="s">
        <v>1895</v>
      </c>
      <c r="W84" s="128" t="s">
        <v>2017</v>
      </c>
    </row>
    <row r="85" spans="1:23" customFormat="1" ht="35.15" customHeight="1" x14ac:dyDescent="0.3">
      <c r="A85" s="12" t="s">
        <v>466</v>
      </c>
      <c r="B85" s="9" t="s">
        <v>467</v>
      </c>
      <c r="C85" s="9"/>
      <c r="D85" s="9" t="s">
        <v>468</v>
      </c>
      <c r="E85" s="9" t="s">
        <v>472</v>
      </c>
      <c r="F85" s="12" t="s">
        <v>0</v>
      </c>
      <c r="G85" s="9" t="s">
        <v>14</v>
      </c>
      <c r="H85" s="9" t="s">
        <v>1</v>
      </c>
      <c r="I85" s="12" t="s">
        <v>416</v>
      </c>
      <c r="J85" s="12" t="s">
        <v>464</v>
      </c>
      <c r="K85" s="126" t="s">
        <v>2014</v>
      </c>
      <c r="L85" s="19" t="s">
        <v>469</v>
      </c>
      <c r="M85" s="19">
        <v>44682</v>
      </c>
      <c r="N85" s="19">
        <v>44742</v>
      </c>
      <c r="O85" s="24">
        <v>5000</v>
      </c>
      <c r="P85" s="24">
        <v>3500</v>
      </c>
      <c r="Q85" s="61">
        <f t="shared" si="5"/>
        <v>0.7</v>
      </c>
      <c r="R85" s="19">
        <v>44762</v>
      </c>
      <c r="S85" s="12">
        <v>9086403</v>
      </c>
      <c r="T85" s="12" t="s">
        <v>473</v>
      </c>
      <c r="U85" s="12"/>
      <c r="V85" s="94" t="s">
        <v>1895</v>
      </c>
      <c r="W85" s="128" t="s">
        <v>2017</v>
      </c>
    </row>
    <row r="86" spans="1:23" s="72" customFormat="1" ht="35.15" customHeight="1" x14ac:dyDescent="0.3">
      <c r="A86" s="35" t="s">
        <v>474</v>
      </c>
      <c r="B86" s="26" t="s">
        <v>475</v>
      </c>
      <c r="C86" s="26"/>
      <c r="D86" s="42" t="s">
        <v>476</v>
      </c>
      <c r="E86" s="26" t="s">
        <v>742</v>
      </c>
      <c r="F86" s="12" t="s">
        <v>0</v>
      </c>
      <c r="G86" s="19" t="s">
        <v>6</v>
      </c>
      <c r="H86" s="26" t="s">
        <v>15</v>
      </c>
      <c r="I86" s="25" t="s">
        <v>477</v>
      </c>
      <c r="J86" s="25" t="s">
        <v>478</v>
      </c>
      <c r="K86" s="126" t="s">
        <v>2014</v>
      </c>
      <c r="L86" s="19">
        <v>44491</v>
      </c>
      <c r="M86" s="19">
        <v>44661</v>
      </c>
      <c r="N86" s="19">
        <v>44664</v>
      </c>
      <c r="O86" s="24">
        <v>7258.2095522741247</v>
      </c>
      <c r="P86" s="24">
        <v>3629.1047761370623</v>
      </c>
      <c r="Q86" s="40">
        <f t="shared" si="5"/>
        <v>0.5</v>
      </c>
      <c r="R86" s="27">
        <v>44774</v>
      </c>
      <c r="S86" s="12">
        <v>9150014</v>
      </c>
      <c r="T86" s="23" t="s">
        <v>836</v>
      </c>
      <c r="U86" s="12"/>
      <c r="V86" s="94" t="s">
        <v>1895</v>
      </c>
      <c r="W86" s="128" t="s">
        <v>2017</v>
      </c>
    </row>
    <row r="87" spans="1:23" s="72" customFormat="1" ht="35.15" customHeight="1" x14ac:dyDescent="0.3">
      <c r="A87" s="35" t="s">
        <v>479</v>
      </c>
      <c r="B87" s="26" t="s">
        <v>480</v>
      </c>
      <c r="C87" s="26" t="s">
        <v>481</v>
      </c>
      <c r="D87" s="42" t="s">
        <v>482</v>
      </c>
      <c r="E87" s="26" t="s">
        <v>982</v>
      </c>
      <c r="F87" s="12" t="s">
        <v>0</v>
      </c>
      <c r="G87" s="19" t="s">
        <v>6</v>
      </c>
      <c r="H87" s="26" t="s">
        <v>15</v>
      </c>
      <c r="I87" s="25" t="s">
        <v>477</v>
      </c>
      <c r="J87" s="25" t="s">
        <v>478</v>
      </c>
      <c r="K87" s="126" t="s">
        <v>2014</v>
      </c>
      <c r="L87" s="19">
        <v>44490</v>
      </c>
      <c r="M87" s="19">
        <v>44661</v>
      </c>
      <c r="N87" s="19">
        <v>44664</v>
      </c>
      <c r="O87" s="24">
        <v>2999.7839740167542</v>
      </c>
      <c r="P87" s="24">
        <v>1499.8919870083771</v>
      </c>
      <c r="Q87" s="40">
        <f t="shared" si="5"/>
        <v>0.5</v>
      </c>
      <c r="R87" s="27">
        <v>44774</v>
      </c>
      <c r="S87" s="12">
        <v>9172136</v>
      </c>
      <c r="T87" s="23" t="s">
        <v>836</v>
      </c>
      <c r="U87" s="12"/>
      <c r="V87" s="94" t="s">
        <v>1895</v>
      </c>
      <c r="W87" s="128" t="s">
        <v>2017</v>
      </c>
    </row>
    <row r="88" spans="1:23" s="72" customFormat="1" ht="35.15" customHeight="1" x14ac:dyDescent="0.3">
      <c r="A88" s="35" t="s">
        <v>483</v>
      </c>
      <c r="B88" s="26" t="s">
        <v>484</v>
      </c>
      <c r="C88" s="26" t="s">
        <v>485</v>
      </c>
      <c r="D88" s="42" t="s">
        <v>486</v>
      </c>
      <c r="E88" s="26" t="s">
        <v>743</v>
      </c>
      <c r="F88" s="12" t="s">
        <v>0</v>
      </c>
      <c r="G88" s="19" t="s">
        <v>157</v>
      </c>
      <c r="H88" s="26" t="s">
        <v>15</v>
      </c>
      <c r="I88" s="25" t="s">
        <v>477</v>
      </c>
      <c r="J88" s="25" t="s">
        <v>478</v>
      </c>
      <c r="K88" s="126" t="s">
        <v>2014</v>
      </c>
      <c r="L88" s="27">
        <v>44492</v>
      </c>
      <c r="M88" s="19">
        <v>44661</v>
      </c>
      <c r="N88" s="19">
        <v>44664</v>
      </c>
      <c r="O88" s="24">
        <v>3352.6558209096502</v>
      </c>
      <c r="P88" s="24">
        <v>1676.3279104548251</v>
      </c>
      <c r="Q88" s="40">
        <f t="shared" si="5"/>
        <v>0.5</v>
      </c>
      <c r="R88" s="27">
        <v>44774</v>
      </c>
      <c r="S88" s="25">
        <v>9172150</v>
      </c>
      <c r="T88" s="23" t="s">
        <v>836</v>
      </c>
      <c r="U88" s="25"/>
      <c r="V88" s="94" t="s">
        <v>1895</v>
      </c>
      <c r="W88" s="128" t="s">
        <v>2017</v>
      </c>
    </row>
    <row r="89" spans="1:23" customFormat="1" ht="35.15" customHeight="1" x14ac:dyDescent="0.3">
      <c r="A89" s="35" t="s">
        <v>487</v>
      </c>
      <c r="B89" s="26" t="s">
        <v>488</v>
      </c>
      <c r="C89" s="26" t="s">
        <v>489</v>
      </c>
      <c r="D89" s="42" t="s">
        <v>490</v>
      </c>
      <c r="E89" s="26" t="s">
        <v>744</v>
      </c>
      <c r="F89" s="12" t="s">
        <v>0</v>
      </c>
      <c r="G89" s="19" t="s">
        <v>6</v>
      </c>
      <c r="H89" s="26" t="s">
        <v>491</v>
      </c>
      <c r="I89" s="25" t="s">
        <v>477</v>
      </c>
      <c r="J89" s="25" t="s">
        <v>478</v>
      </c>
      <c r="K89" s="126" t="s">
        <v>2014</v>
      </c>
      <c r="L89" s="27">
        <v>44503</v>
      </c>
      <c r="M89" s="19">
        <v>44661</v>
      </c>
      <c r="N89" s="19">
        <v>44664</v>
      </c>
      <c r="O89" s="24">
        <v>3847.7397761370621</v>
      </c>
      <c r="P89" s="24">
        <v>1923.8698880685311</v>
      </c>
      <c r="Q89" s="40">
        <f t="shared" si="5"/>
        <v>0.5</v>
      </c>
      <c r="R89" s="27">
        <v>44774</v>
      </c>
      <c r="S89" s="25">
        <v>9172461</v>
      </c>
      <c r="T89" s="23" t="s">
        <v>836</v>
      </c>
      <c r="U89" s="25"/>
      <c r="V89" s="94" t="s">
        <v>1895</v>
      </c>
      <c r="W89" s="128" t="s">
        <v>2017</v>
      </c>
    </row>
    <row r="90" spans="1:23" customFormat="1" ht="35.15" customHeight="1" x14ac:dyDescent="0.3">
      <c r="A90" s="35" t="s">
        <v>492</v>
      </c>
      <c r="B90" s="26" t="s">
        <v>493</v>
      </c>
      <c r="C90" s="43"/>
      <c r="D90" s="42" t="s">
        <v>494</v>
      </c>
      <c r="E90" s="9" t="s">
        <v>745</v>
      </c>
      <c r="F90" s="12" t="s">
        <v>0</v>
      </c>
      <c r="G90" s="19" t="s">
        <v>157</v>
      </c>
      <c r="H90" s="26" t="s">
        <v>1</v>
      </c>
      <c r="I90" s="12" t="s">
        <v>477</v>
      </c>
      <c r="J90" s="12" t="s">
        <v>478</v>
      </c>
      <c r="K90" s="126" t="s">
        <v>2014</v>
      </c>
      <c r="L90" s="19">
        <v>44496</v>
      </c>
      <c r="M90" s="19">
        <v>44661</v>
      </c>
      <c r="N90" s="19">
        <v>44664</v>
      </c>
      <c r="O90" s="24">
        <v>18172.274925457899</v>
      </c>
      <c r="P90" s="24">
        <v>9086.1374627289497</v>
      </c>
      <c r="Q90" s="40">
        <f t="shared" si="5"/>
        <v>0.5</v>
      </c>
      <c r="R90" s="27">
        <v>44774</v>
      </c>
      <c r="S90" s="12">
        <v>9198319</v>
      </c>
      <c r="T90" s="23" t="s">
        <v>836</v>
      </c>
      <c r="U90" s="12"/>
      <c r="V90" s="94" t="s">
        <v>1895</v>
      </c>
      <c r="W90" s="128" t="s">
        <v>2017</v>
      </c>
    </row>
    <row r="91" spans="1:23" s="72" customFormat="1" ht="35.15" customHeight="1" x14ac:dyDescent="0.3">
      <c r="A91" s="35" t="s">
        <v>495</v>
      </c>
      <c r="B91" s="26" t="s">
        <v>496</v>
      </c>
      <c r="C91" s="38"/>
      <c r="D91" s="39" t="s">
        <v>497</v>
      </c>
      <c r="E91" s="26" t="s">
        <v>746</v>
      </c>
      <c r="F91" s="10" t="s">
        <v>0</v>
      </c>
      <c r="G91" s="11" t="s">
        <v>498</v>
      </c>
      <c r="H91" s="26" t="s">
        <v>45</v>
      </c>
      <c r="I91" s="5" t="s">
        <v>477</v>
      </c>
      <c r="J91" s="5" t="s">
        <v>478</v>
      </c>
      <c r="K91" s="126" t="s">
        <v>2014</v>
      </c>
      <c r="L91" s="6">
        <v>44497</v>
      </c>
      <c r="M91" s="11">
        <v>44661</v>
      </c>
      <c r="N91" s="11">
        <v>44664</v>
      </c>
      <c r="O91" s="24">
        <v>8526.2207960622818</v>
      </c>
      <c r="P91" s="24">
        <v>4263.1103980311409</v>
      </c>
      <c r="Q91" s="40">
        <f t="shared" si="5"/>
        <v>0.5</v>
      </c>
      <c r="R91" s="27">
        <v>44774</v>
      </c>
      <c r="S91" s="5">
        <v>9197568</v>
      </c>
      <c r="T91" s="23" t="s">
        <v>836</v>
      </c>
      <c r="U91" s="5"/>
      <c r="V91" s="94" t="s">
        <v>1895</v>
      </c>
      <c r="W91" s="128" t="s">
        <v>2017</v>
      </c>
    </row>
    <row r="92" spans="1:23" s="72" customFormat="1" ht="35.15" customHeight="1" x14ac:dyDescent="0.3">
      <c r="A92" s="35" t="s">
        <v>499</v>
      </c>
      <c r="B92" s="26" t="s">
        <v>500</v>
      </c>
      <c r="C92" s="43"/>
      <c r="D92" s="42" t="s">
        <v>501</v>
      </c>
      <c r="E92" s="26" t="s">
        <v>747</v>
      </c>
      <c r="F92" s="12" t="s">
        <v>0</v>
      </c>
      <c r="G92" s="19" t="s">
        <v>343</v>
      </c>
      <c r="H92" s="26" t="s">
        <v>15</v>
      </c>
      <c r="I92" s="25" t="s">
        <v>477</v>
      </c>
      <c r="J92" s="25" t="s">
        <v>478</v>
      </c>
      <c r="K92" s="126" t="s">
        <v>2014</v>
      </c>
      <c r="L92" s="27">
        <v>44494</v>
      </c>
      <c r="M92" s="19">
        <v>44661</v>
      </c>
      <c r="N92" s="19">
        <v>44664</v>
      </c>
      <c r="O92" s="24">
        <v>7140.0728856074575</v>
      </c>
      <c r="P92" s="24">
        <v>3570.0364428037287</v>
      </c>
      <c r="Q92" s="40">
        <f t="shared" si="5"/>
        <v>0.5</v>
      </c>
      <c r="R92" s="27">
        <v>44774</v>
      </c>
      <c r="S92" s="25">
        <v>9197586</v>
      </c>
      <c r="T92" s="23" t="s">
        <v>836</v>
      </c>
      <c r="U92" s="25"/>
      <c r="V92" s="94" t="s">
        <v>1895</v>
      </c>
      <c r="W92" s="128" t="s">
        <v>2017</v>
      </c>
    </row>
    <row r="93" spans="1:23" customFormat="1" ht="35.15" customHeight="1" x14ac:dyDescent="0.3">
      <c r="A93" s="35" t="s">
        <v>502</v>
      </c>
      <c r="B93" s="26" t="s">
        <v>503</v>
      </c>
      <c r="C93" s="43"/>
      <c r="D93" s="42" t="s">
        <v>504</v>
      </c>
      <c r="E93" s="26" t="s">
        <v>748</v>
      </c>
      <c r="F93" s="12" t="s">
        <v>0</v>
      </c>
      <c r="G93" s="19" t="s">
        <v>6</v>
      </c>
      <c r="H93" s="26" t="s">
        <v>45</v>
      </c>
      <c r="I93" s="25" t="s">
        <v>477</v>
      </c>
      <c r="J93" s="25" t="s">
        <v>478</v>
      </c>
      <c r="K93" s="126" t="s">
        <v>2014</v>
      </c>
      <c r="L93" s="27">
        <v>44494</v>
      </c>
      <c r="M93" s="19">
        <v>44661</v>
      </c>
      <c r="N93" s="19">
        <v>44664</v>
      </c>
      <c r="O93" s="24">
        <v>9895.9687065171092</v>
      </c>
      <c r="P93" s="24">
        <v>4947.9843532585546</v>
      </c>
      <c r="Q93" s="40">
        <f t="shared" si="5"/>
        <v>0.5</v>
      </c>
      <c r="R93" s="27">
        <v>44774</v>
      </c>
      <c r="S93" s="25">
        <v>9197603</v>
      </c>
      <c r="T93" s="23" t="s">
        <v>836</v>
      </c>
      <c r="U93" s="25"/>
      <c r="V93" s="94" t="s">
        <v>1895</v>
      </c>
      <c r="W93" s="128" t="s">
        <v>2017</v>
      </c>
    </row>
    <row r="94" spans="1:23" ht="35.15" customHeight="1" x14ac:dyDescent="0.3">
      <c r="A94" s="35" t="s">
        <v>505</v>
      </c>
      <c r="B94" s="26" t="s">
        <v>506</v>
      </c>
      <c r="C94" s="43"/>
      <c r="D94" s="42" t="s">
        <v>507</v>
      </c>
      <c r="E94" s="26" t="s">
        <v>749</v>
      </c>
      <c r="F94" s="12" t="s">
        <v>0</v>
      </c>
      <c r="G94" s="19" t="s">
        <v>6</v>
      </c>
      <c r="H94" s="26" t="s">
        <v>45</v>
      </c>
      <c r="I94" s="25" t="s">
        <v>477</v>
      </c>
      <c r="J94" s="25" t="s">
        <v>478</v>
      </c>
      <c r="K94" s="126" t="s">
        <v>2014</v>
      </c>
      <c r="L94" s="27">
        <v>44508</v>
      </c>
      <c r="M94" s="19">
        <v>44661</v>
      </c>
      <c r="N94" s="19">
        <v>44664</v>
      </c>
      <c r="O94" s="24">
        <v>13861.479104548249</v>
      </c>
      <c r="P94" s="24">
        <v>6930.7395522741244</v>
      </c>
      <c r="Q94" s="40">
        <f t="shared" si="5"/>
        <v>0.5</v>
      </c>
      <c r="R94" s="27">
        <v>44774</v>
      </c>
      <c r="S94" s="25">
        <v>9197614</v>
      </c>
      <c r="T94" s="23" t="s">
        <v>836</v>
      </c>
      <c r="U94" s="25"/>
      <c r="V94" s="94" t="s">
        <v>1895</v>
      </c>
      <c r="W94" s="128" t="s">
        <v>2017</v>
      </c>
    </row>
    <row r="95" spans="1:23" s="72" customFormat="1" ht="35.15" customHeight="1" x14ac:dyDescent="0.3">
      <c r="A95" s="35" t="s">
        <v>508</v>
      </c>
      <c r="B95" s="26" t="s">
        <v>509</v>
      </c>
      <c r="C95" s="43"/>
      <c r="D95" s="42" t="s">
        <v>510</v>
      </c>
      <c r="E95" s="26" t="s">
        <v>750</v>
      </c>
      <c r="F95" s="12" t="s">
        <v>0</v>
      </c>
      <c r="G95" s="19" t="s">
        <v>157</v>
      </c>
      <c r="H95" s="26" t="s">
        <v>1</v>
      </c>
      <c r="I95" s="25" t="s">
        <v>477</v>
      </c>
      <c r="J95" s="25" t="s">
        <v>478</v>
      </c>
      <c r="K95" s="126" t="s">
        <v>2014</v>
      </c>
      <c r="L95" s="27">
        <v>44496</v>
      </c>
      <c r="M95" s="19">
        <v>44661</v>
      </c>
      <c r="N95" s="19">
        <v>44664</v>
      </c>
      <c r="O95" s="24">
        <v>19954.681679208665</v>
      </c>
      <c r="P95" s="24">
        <v>9977.3408396043324</v>
      </c>
      <c r="Q95" s="40">
        <f t="shared" si="5"/>
        <v>0.5</v>
      </c>
      <c r="R95" s="27">
        <v>44774</v>
      </c>
      <c r="S95" s="25">
        <v>9197632</v>
      </c>
      <c r="T95" s="23" t="s">
        <v>836</v>
      </c>
      <c r="U95" s="25"/>
      <c r="V95" s="94" t="s">
        <v>1895</v>
      </c>
      <c r="W95" s="128" t="s">
        <v>2017</v>
      </c>
    </row>
    <row r="96" spans="1:23" customFormat="1" ht="35.15" customHeight="1" x14ac:dyDescent="0.3">
      <c r="A96" s="32" t="s">
        <v>511</v>
      </c>
      <c r="B96" s="9" t="s">
        <v>512</v>
      </c>
      <c r="C96" s="9" t="s">
        <v>513</v>
      </c>
      <c r="D96" s="42" t="s">
        <v>514</v>
      </c>
      <c r="E96" s="85" t="s">
        <v>1878</v>
      </c>
      <c r="F96" s="12" t="s">
        <v>0</v>
      </c>
      <c r="G96" s="19" t="s">
        <v>185</v>
      </c>
      <c r="H96" s="9" t="s">
        <v>15</v>
      </c>
      <c r="I96" s="12" t="s">
        <v>477</v>
      </c>
      <c r="J96" s="12" t="s">
        <v>478</v>
      </c>
      <c r="K96" s="126" t="s">
        <v>2014</v>
      </c>
      <c r="L96" s="19">
        <v>44493</v>
      </c>
      <c r="M96" s="19">
        <v>44661</v>
      </c>
      <c r="N96" s="19">
        <v>44664</v>
      </c>
      <c r="O96" s="24">
        <v>3557.5288209096502</v>
      </c>
      <c r="P96" s="24">
        <v>1778.7644104548251</v>
      </c>
      <c r="Q96" s="86">
        <f t="shared" si="5"/>
        <v>0.5</v>
      </c>
      <c r="R96" s="19">
        <v>44774</v>
      </c>
      <c r="S96" s="88" t="s">
        <v>1879</v>
      </c>
      <c r="T96" s="23" t="s">
        <v>836</v>
      </c>
      <c r="U96" s="89" t="s">
        <v>1851</v>
      </c>
      <c r="V96" s="94" t="s">
        <v>1895</v>
      </c>
      <c r="W96" s="128" t="s">
        <v>2017</v>
      </c>
    </row>
    <row r="97" spans="1:23" s="72" customFormat="1" ht="35.15" customHeight="1" x14ac:dyDescent="0.3">
      <c r="A97" s="35" t="s">
        <v>515</v>
      </c>
      <c r="B97" s="26" t="s">
        <v>516</v>
      </c>
      <c r="C97" s="26" t="s">
        <v>517</v>
      </c>
      <c r="D97" s="42" t="s">
        <v>518</v>
      </c>
      <c r="E97" s="26" t="s">
        <v>751</v>
      </c>
      <c r="F97" s="12" t="s">
        <v>0</v>
      </c>
      <c r="G97" s="19" t="s">
        <v>6</v>
      </c>
      <c r="H97" s="26" t="s">
        <v>15</v>
      </c>
      <c r="I97" s="25" t="s">
        <v>477</v>
      </c>
      <c r="J97" s="25" t="s">
        <v>478</v>
      </c>
      <c r="K97" s="126" t="s">
        <v>2014</v>
      </c>
      <c r="L97" s="27">
        <v>44502</v>
      </c>
      <c r="M97" s="19">
        <v>44661</v>
      </c>
      <c r="N97" s="19">
        <v>44664</v>
      </c>
      <c r="O97" s="24">
        <v>2823.3376406834204</v>
      </c>
      <c r="P97" s="24">
        <v>1411.6688203417102</v>
      </c>
      <c r="Q97" s="40">
        <f t="shared" si="5"/>
        <v>0.5</v>
      </c>
      <c r="R97" s="27">
        <v>44774</v>
      </c>
      <c r="S97" s="25">
        <v>9197676</v>
      </c>
      <c r="T97" s="23" t="s">
        <v>836</v>
      </c>
      <c r="U97" s="25"/>
      <c r="V97" s="94" t="s">
        <v>1895</v>
      </c>
      <c r="W97" s="128" t="s">
        <v>2017</v>
      </c>
    </row>
    <row r="98" spans="1:23" s="72" customFormat="1" ht="35.15" customHeight="1" x14ac:dyDescent="0.3">
      <c r="A98" s="35" t="s">
        <v>519</v>
      </c>
      <c r="B98" s="26" t="s">
        <v>520</v>
      </c>
      <c r="C98" s="43"/>
      <c r="D98" s="42" t="s">
        <v>521</v>
      </c>
      <c r="E98" s="26" t="s">
        <v>752</v>
      </c>
      <c r="F98" s="12" t="s">
        <v>0</v>
      </c>
      <c r="G98" s="19" t="s">
        <v>343</v>
      </c>
      <c r="H98" s="26" t="s">
        <v>45</v>
      </c>
      <c r="I98" s="25" t="s">
        <v>477</v>
      </c>
      <c r="J98" s="25" t="s">
        <v>478</v>
      </c>
      <c r="K98" s="126" t="s">
        <v>2014</v>
      </c>
      <c r="L98" s="27">
        <v>44494</v>
      </c>
      <c r="M98" s="19">
        <v>44661</v>
      </c>
      <c r="N98" s="19">
        <v>44664</v>
      </c>
      <c r="O98" s="24">
        <v>17771.922835912726</v>
      </c>
      <c r="P98" s="24">
        <v>8885.9614179563632</v>
      </c>
      <c r="Q98" s="40">
        <f t="shared" si="5"/>
        <v>0.5</v>
      </c>
      <c r="R98" s="27">
        <v>44774</v>
      </c>
      <c r="S98" s="25">
        <v>9197686</v>
      </c>
      <c r="T98" s="23" t="s">
        <v>836</v>
      </c>
      <c r="U98" s="25"/>
      <c r="V98" s="94" t="s">
        <v>1895</v>
      </c>
      <c r="W98" s="128" t="s">
        <v>2017</v>
      </c>
    </row>
    <row r="99" spans="1:23" s="72" customFormat="1" ht="35.15" customHeight="1" x14ac:dyDescent="0.3">
      <c r="A99" s="35" t="s">
        <v>522</v>
      </c>
      <c r="B99" s="26" t="s">
        <v>523</v>
      </c>
      <c r="C99" s="43"/>
      <c r="D99" s="42" t="s">
        <v>524</v>
      </c>
      <c r="E99" s="26" t="s">
        <v>753</v>
      </c>
      <c r="F99" s="12" t="s">
        <v>0</v>
      </c>
      <c r="G99" s="19" t="s">
        <v>6</v>
      </c>
      <c r="H99" s="26" t="s">
        <v>1</v>
      </c>
      <c r="I99" s="25" t="s">
        <v>477</v>
      </c>
      <c r="J99" s="25" t="s">
        <v>478</v>
      </c>
      <c r="K99" s="126" t="s">
        <v>2014</v>
      </c>
      <c r="L99" s="27">
        <v>44490</v>
      </c>
      <c r="M99" s="19">
        <v>44661</v>
      </c>
      <c r="N99" s="19">
        <v>44664</v>
      </c>
      <c r="O99" s="24">
        <v>18918.533768753841</v>
      </c>
      <c r="P99" s="24">
        <v>9459.2668843769206</v>
      </c>
      <c r="Q99" s="40">
        <f t="shared" si="5"/>
        <v>0.5</v>
      </c>
      <c r="R99" s="27">
        <v>44774</v>
      </c>
      <c r="S99" s="25">
        <v>9197711</v>
      </c>
      <c r="T99" s="23" t="s">
        <v>836</v>
      </c>
      <c r="U99" s="25"/>
      <c r="V99" s="94" t="s">
        <v>1895</v>
      </c>
      <c r="W99" s="128" t="s">
        <v>2017</v>
      </c>
    </row>
    <row r="100" spans="1:23" s="72" customFormat="1" ht="35.15" customHeight="1" x14ac:dyDescent="0.3">
      <c r="A100" s="35" t="s">
        <v>525</v>
      </c>
      <c r="B100" s="26" t="s">
        <v>526</v>
      </c>
      <c r="C100" s="26" t="s">
        <v>527</v>
      </c>
      <c r="D100" s="42" t="s">
        <v>528</v>
      </c>
      <c r="E100" s="26" t="s">
        <v>754</v>
      </c>
      <c r="F100" s="12" t="s">
        <v>0</v>
      </c>
      <c r="G100" s="19" t="s">
        <v>6</v>
      </c>
      <c r="H100" s="26" t="s">
        <v>15</v>
      </c>
      <c r="I100" s="25" t="s">
        <v>477</v>
      </c>
      <c r="J100" s="25" t="s">
        <v>478</v>
      </c>
      <c r="K100" s="126" t="s">
        <v>2014</v>
      </c>
      <c r="L100" s="27">
        <v>44503</v>
      </c>
      <c r="M100" s="19">
        <v>44661</v>
      </c>
      <c r="N100" s="19">
        <v>44664</v>
      </c>
      <c r="O100" s="24">
        <v>3064.29582090965</v>
      </c>
      <c r="P100" s="24">
        <v>1532.147910454825</v>
      </c>
      <c r="Q100" s="40">
        <f t="shared" si="5"/>
        <v>0.5</v>
      </c>
      <c r="R100" s="27">
        <v>44774</v>
      </c>
      <c r="S100" s="25">
        <v>9197724</v>
      </c>
      <c r="T100" s="23" t="s">
        <v>836</v>
      </c>
      <c r="U100" s="25"/>
      <c r="V100" s="94" t="s">
        <v>1895</v>
      </c>
      <c r="W100" s="128" t="s">
        <v>2017</v>
      </c>
    </row>
    <row r="101" spans="1:23" s="72" customFormat="1" ht="35.15" customHeight="1" x14ac:dyDescent="0.3">
      <c r="A101" s="35" t="s">
        <v>529</v>
      </c>
      <c r="B101" s="26" t="s">
        <v>530</v>
      </c>
      <c r="C101" s="26"/>
      <c r="D101" s="42" t="s">
        <v>531</v>
      </c>
      <c r="E101" s="26" t="s">
        <v>755</v>
      </c>
      <c r="F101" s="12" t="s">
        <v>0</v>
      </c>
      <c r="G101" s="19" t="s">
        <v>532</v>
      </c>
      <c r="H101" s="26" t="s">
        <v>15</v>
      </c>
      <c r="I101" s="25" t="s">
        <v>477</v>
      </c>
      <c r="J101" s="25" t="s">
        <v>478</v>
      </c>
      <c r="K101" s="126" t="s">
        <v>2014</v>
      </c>
      <c r="L101" s="27">
        <v>44503</v>
      </c>
      <c r="M101" s="19">
        <v>44661</v>
      </c>
      <c r="N101" s="19">
        <v>44664</v>
      </c>
      <c r="O101" s="24">
        <v>3882.7397761370621</v>
      </c>
      <c r="P101" s="24">
        <v>1941.3698880685311</v>
      </c>
      <c r="Q101" s="40">
        <f t="shared" si="5"/>
        <v>0.5</v>
      </c>
      <c r="R101" s="27">
        <v>44774</v>
      </c>
      <c r="S101" s="25">
        <v>9197740</v>
      </c>
      <c r="T101" s="23" t="s">
        <v>836</v>
      </c>
      <c r="U101" s="25"/>
      <c r="V101" s="94" t="s">
        <v>1895</v>
      </c>
      <c r="W101" s="128" t="s">
        <v>2017</v>
      </c>
    </row>
    <row r="102" spans="1:23" s="72" customFormat="1" ht="35.15" customHeight="1" x14ac:dyDescent="0.3">
      <c r="A102" s="35" t="s">
        <v>533</v>
      </c>
      <c r="B102" s="26" t="s">
        <v>534</v>
      </c>
      <c r="C102" s="26" t="s">
        <v>535</v>
      </c>
      <c r="D102" s="42" t="s">
        <v>536</v>
      </c>
      <c r="E102" s="26" t="s">
        <v>756</v>
      </c>
      <c r="F102" s="12" t="s">
        <v>0</v>
      </c>
      <c r="G102" s="19" t="s">
        <v>6</v>
      </c>
      <c r="H102" s="26" t="s">
        <v>15</v>
      </c>
      <c r="I102" s="25" t="s">
        <v>477</v>
      </c>
      <c r="J102" s="25" t="s">
        <v>478</v>
      </c>
      <c r="K102" s="126" t="s">
        <v>2014</v>
      </c>
      <c r="L102" s="27">
        <v>44496</v>
      </c>
      <c r="M102" s="19">
        <v>44661</v>
      </c>
      <c r="N102" s="19">
        <v>44664</v>
      </c>
      <c r="O102" s="24">
        <v>2844.9376406834203</v>
      </c>
      <c r="P102" s="24">
        <v>1422.4688203417102</v>
      </c>
      <c r="Q102" s="40">
        <f t="shared" si="5"/>
        <v>0.5</v>
      </c>
      <c r="R102" s="27">
        <v>44774</v>
      </c>
      <c r="S102" s="25">
        <v>9197758</v>
      </c>
      <c r="T102" s="23" t="s">
        <v>836</v>
      </c>
      <c r="U102" s="25"/>
      <c r="V102" s="94" t="s">
        <v>1895</v>
      </c>
      <c r="W102" s="128" t="s">
        <v>2017</v>
      </c>
    </row>
    <row r="103" spans="1:23" s="72" customFormat="1" ht="35.15" customHeight="1" x14ac:dyDescent="0.3">
      <c r="A103" s="35" t="s">
        <v>537</v>
      </c>
      <c r="B103" s="26" t="s">
        <v>538</v>
      </c>
      <c r="C103" s="26" t="s">
        <v>539</v>
      </c>
      <c r="D103" s="42" t="s">
        <v>540</v>
      </c>
      <c r="E103" s="26" t="s">
        <v>757</v>
      </c>
      <c r="F103" s="12" t="s">
        <v>0</v>
      </c>
      <c r="G103" s="19" t="s">
        <v>157</v>
      </c>
      <c r="H103" s="26" t="s">
        <v>15</v>
      </c>
      <c r="I103" s="25" t="s">
        <v>477</v>
      </c>
      <c r="J103" s="25" t="s">
        <v>478</v>
      </c>
      <c r="K103" s="126" t="s">
        <v>2014</v>
      </c>
      <c r="L103" s="27">
        <v>44503</v>
      </c>
      <c r="M103" s="19">
        <v>44661</v>
      </c>
      <c r="N103" s="19">
        <v>44664</v>
      </c>
      <c r="O103" s="24">
        <v>1883.5979104548251</v>
      </c>
      <c r="P103" s="24">
        <v>941.79895522741253</v>
      </c>
      <c r="Q103" s="40">
        <f t="shared" si="5"/>
        <v>0.5</v>
      </c>
      <c r="R103" s="27">
        <v>44774</v>
      </c>
      <c r="S103" s="25">
        <v>9197767</v>
      </c>
      <c r="T103" s="23" t="s">
        <v>836</v>
      </c>
      <c r="U103" s="25"/>
      <c r="V103" s="94" t="s">
        <v>1895</v>
      </c>
      <c r="W103" s="128" t="s">
        <v>2017</v>
      </c>
    </row>
    <row r="104" spans="1:23" customFormat="1" ht="35.15" customHeight="1" x14ac:dyDescent="0.3">
      <c r="A104" s="32" t="s">
        <v>541</v>
      </c>
      <c r="B104" s="9" t="s">
        <v>542</v>
      </c>
      <c r="C104" s="85"/>
      <c r="D104" s="42" t="s">
        <v>543</v>
      </c>
      <c r="E104" s="85" t="s">
        <v>1880</v>
      </c>
      <c r="F104" s="12" t="s">
        <v>0</v>
      </c>
      <c r="G104" s="19" t="s">
        <v>6</v>
      </c>
      <c r="H104" s="9" t="s">
        <v>15</v>
      </c>
      <c r="I104" s="12" t="s">
        <v>477</v>
      </c>
      <c r="J104" s="12" t="s">
        <v>478</v>
      </c>
      <c r="K104" s="126" t="s">
        <v>2014</v>
      </c>
      <c r="L104" s="19">
        <v>44503</v>
      </c>
      <c r="M104" s="19">
        <v>44661</v>
      </c>
      <c r="N104" s="19">
        <v>44664</v>
      </c>
      <c r="O104" s="24">
        <v>2926.9142388186847</v>
      </c>
      <c r="P104" s="24">
        <v>1463.4571194093423</v>
      </c>
      <c r="Q104" s="86">
        <f t="shared" si="5"/>
        <v>0.5</v>
      </c>
      <c r="R104" s="19">
        <v>44774</v>
      </c>
      <c r="S104" s="32" t="s">
        <v>1881</v>
      </c>
      <c r="T104" s="23" t="s">
        <v>836</v>
      </c>
      <c r="U104" s="12"/>
      <c r="V104" s="94" t="s">
        <v>1895</v>
      </c>
      <c r="W104" s="128" t="s">
        <v>2017</v>
      </c>
    </row>
    <row r="105" spans="1:23" s="72" customFormat="1" ht="35.15" customHeight="1" x14ac:dyDescent="0.3">
      <c r="A105" s="35" t="s">
        <v>544</v>
      </c>
      <c r="B105" s="26" t="s">
        <v>545</v>
      </c>
      <c r="C105" s="26"/>
      <c r="D105" s="42" t="s">
        <v>546</v>
      </c>
      <c r="E105" s="26" t="s">
        <v>758</v>
      </c>
      <c r="F105" s="12" t="s">
        <v>0</v>
      </c>
      <c r="G105" s="19" t="s">
        <v>157</v>
      </c>
      <c r="H105" s="26" t="s">
        <v>45</v>
      </c>
      <c r="I105" s="25" t="s">
        <v>477</v>
      </c>
      <c r="J105" s="25" t="s">
        <v>478</v>
      </c>
      <c r="K105" s="126" t="s">
        <v>2014</v>
      </c>
      <c r="L105" s="27">
        <v>44496</v>
      </c>
      <c r="M105" s="19">
        <v>44661</v>
      </c>
      <c r="N105" s="19">
        <v>44664</v>
      </c>
      <c r="O105" s="24">
        <v>16656.174925457897</v>
      </c>
      <c r="P105" s="24">
        <v>8328.0874627289486</v>
      </c>
      <c r="Q105" s="40">
        <f t="shared" si="5"/>
        <v>0.5</v>
      </c>
      <c r="R105" s="27">
        <v>44774</v>
      </c>
      <c r="S105" s="25">
        <v>9197868</v>
      </c>
      <c r="T105" s="23" t="s">
        <v>836</v>
      </c>
      <c r="U105" s="25"/>
      <c r="V105" s="94" t="s">
        <v>1895</v>
      </c>
      <c r="W105" s="128" t="s">
        <v>2017</v>
      </c>
    </row>
    <row r="106" spans="1:23" s="72" customFormat="1" ht="35.15" customHeight="1" x14ac:dyDescent="0.3">
      <c r="A106" s="35" t="s">
        <v>547</v>
      </c>
      <c r="B106" s="26" t="s">
        <v>548</v>
      </c>
      <c r="C106" s="26" t="s">
        <v>549</v>
      </c>
      <c r="D106" s="42" t="s">
        <v>550</v>
      </c>
      <c r="E106" s="26" t="s">
        <v>759</v>
      </c>
      <c r="F106" s="12" t="s">
        <v>0</v>
      </c>
      <c r="G106" s="19" t="s">
        <v>6</v>
      </c>
      <c r="H106" s="26" t="s">
        <v>15</v>
      </c>
      <c r="I106" s="25" t="s">
        <v>477</v>
      </c>
      <c r="J106" s="25" t="s">
        <v>478</v>
      </c>
      <c r="K106" s="126" t="s">
        <v>2014</v>
      </c>
      <c r="L106" s="27">
        <v>44494</v>
      </c>
      <c r="M106" s="19">
        <v>44661</v>
      </c>
      <c r="N106" s="19">
        <v>44664</v>
      </c>
      <c r="O106" s="24">
        <v>3058.89582090965</v>
      </c>
      <c r="P106" s="24">
        <v>1529.447910454825</v>
      </c>
      <c r="Q106" s="40">
        <f t="shared" si="5"/>
        <v>0.5</v>
      </c>
      <c r="R106" s="27">
        <v>44774</v>
      </c>
      <c r="S106" s="25">
        <v>9197882</v>
      </c>
      <c r="T106" s="23" t="s">
        <v>836</v>
      </c>
      <c r="U106" s="25"/>
      <c r="V106" s="94" t="s">
        <v>1895</v>
      </c>
      <c r="W106" s="128" t="s">
        <v>2017</v>
      </c>
    </row>
    <row r="107" spans="1:23" s="72" customFormat="1" ht="35.15" customHeight="1" x14ac:dyDescent="0.3">
      <c r="A107" s="35" t="s">
        <v>551</v>
      </c>
      <c r="B107" s="26" t="s">
        <v>552</v>
      </c>
      <c r="C107" s="26" t="s">
        <v>553</v>
      </c>
      <c r="D107" s="42" t="s">
        <v>554</v>
      </c>
      <c r="E107" s="26" t="s">
        <v>760</v>
      </c>
      <c r="F107" s="12" t="s">
        <v>0</v>
      </c>
      <c r="G107" s="19" t="s">
        <v>6</v>
      </c>
      <c r="H107" s="26" t="s">
        <v>15</v>
      </c>
      <c r="I107" s="25" t="s">
        <v>477</v>
      </c>
      <c r="J107" s="25" t="s">
        <v>478</v>
      </c>
      <c r="K107" s="126" t="s">
        <v>2014</v>
      </c>
      <c r="L107" s="27">
        <v>44491</v>
      </c>
      <c r="M107" s="19">
        <v>44661</v>
      </c>
      <c r="N107" s="19">
        <v>44664</v>
      </c>
      <c r="O107" s="24">
        <v>2830.0043073500874</v>
      </c>
      <c r="P107" s="24">
        <v>1415.0021536750437</v>
      </c>
      <c r="Q107" s="40">
        <f t="shared" si="5"/>
        <v>0.5</v>
      </c>
      <c r="R107" s="27">
        <v>44774</v>
      </c>
      <c r="S107" s="25">
        <v>9197893</v>
      </c>
      <c r="T107" s="23" t="s">
        <v>836</v>
      </c>
      <c r="U107" s="25"/>
      <c r="V107" s="94" t="s">
        <v>1895</v>
      </c>
      <c r="W107" s="128" t="s">
        <v>2017</v>
      </c>
    </row>
    <row r="108" spans="1:23" s="72" customFormat="1" ht="35.15" customHeight="1" x14ac:dyDescent="0.3">
      <c r="A108" s="35" t="s">
        <v>555</v>
      </c>
      <c r="B108" s="26" t="s">
        <v>556</v>
      </c>
      <c r="C108" s="43"/>
      <c r="D108" s="42" t="s">
        <v>557</v>
      </c>
      <c r="E108" s="26" t="s">
        <v>761</v>
      </c>
      <c r="F108" s="12" t="s">
        <v>0</v>
      </c>
      <c r="G108" s="19" t="s">
        <v>6</v>
      </c>
      <c r="H108" s="26" t="s">
        <v>45</v>
      </c>
      <c r="I108" s="25" t="s">
        <v>477</v>
      </c>
      <c r="J108" s="25" t="s">
        <v>478</v>
      </c>
      <c r="K108" s="126" t="s">
        <v>2014</v>
      </c>
      <c r="L108" s="27">
        <v>44516</v>
      </c>
      <c r="M108" s="19">
        <v>44661</v>
      </c>
      <c r="N108" s="19">
        <v>44664</v>
      </c>
      <c r="O108" s="24">
        <v>17982.522835912725</v>
      </c>
      <c r="P108" s="24">
        <v>8991.2614179563625</v>
      </c>
      <c r="Q108" s="40">
        <f t="shared" si="5"/>
        <v>0.5</v>
      </c>
      <c r="R108" s="27">
        <v>44774</v>
      </c>
      <c r="S108" s="25">
        <v>9198054</v>
      </c>
      <c r="T108" s="23" t="s">
        <v>836</v>
      </c>
      <c r="U108" s="25"/>
      <c r="V108" s="94" t="s">
        <v>1895</v>
      </c>
      <c r="W108" s="128" t="s">
        <v>2017</v>
      </c>
    </row>
    <row r="109" spans="1:23" s="72" customFormat="1" ht="35.15" customHeight="1" x14ac:dyDescent="0.3">
      <c r="A109" s="35" t="s">
        <v>558</v>
      </c>
      <c r="B109" s="26" t="s">
        <v>559</v>
      </c>
      <c r="C109" s="43"/>
      <c r="D109" s="42" t="s">
        <v>560</v>
      </c>
      <c r="E109" s="26" t="s">
        <v>762</v>
      </c>
      <c r="F109" s="12" t="s">
        <v>0</v>
      </c>
      <c r="G109" s="19" t="s">
        <v>6</v>
      </c>
      <c r="H109" s="26" t="s">
        <v>15</v>
      </c>
      <c r="I109" s="25" t="s">
        <v>477</v>
      </c>
      <c r="J109" s="25" t="s">
        <v>478</v>
      </c>
      <c r="K109" s="126" t="s">
        <v>2014</v>
      </c>
      <c r="L109" s="27">
        <v>44504</v>
      </c>
      <c r="M109" s="19">
        <v>44661</v>
      </c>
      <c r="N109" s="19">
        <v>44664</v>
      </c>
      <c r="O109" s="24">
        <v>3101.9142388186847</v>
      </c>
      <c r="P109" s="24">
        <v>1550.9571194093423</v>
      </c>
      <c r="Q109" s="40">
        <f t="shared" si="5"/>
        <v>0.5</v>
      </c>
      <c r="R109" s="27">
        <v>44774</v>
      </c>
      <c r="S109" s="25">
        <v>9198146</v>
      </c>
      <c r="T109" s="23" t="s">
        <v>836</v>
      </c>
      <c r="U109" s="25"/>
      <c r="V109" s="94" t="s">
        <v>1895</v>
      </c>
      <c r="W109" s="128" t="s">
        <v>2017</v>
      </c>
    </row>
    <row r="110" spans="1:23" s="72" customFormat="1" ht="35.15" customHeight="1" x14ac:dyDescent="0.3">
      <c r="A110" s="35" t="s">
        <v>561</v>
      </c>
      <c r="B110" s="26" t="s">
        <v>562</v>
      </c>
      <c r="C110" s="43"/>
      <c r="D110" s="42" t="s">
        <v>563</v>
      </c>
      <c r="E110" s="26" t="s">
        <v>763</v>
      </c>
      <c r="F110" s="12" t="s">
        <v>0</v>
      </c>
      <c r="G110" s="19" t="s">
        <v>343</v>
      </c>
      <c r="H110" s="26" t="s">
        <v>45</v>
      </c>
      <c r="I110" s="25" t="s">
        <v>477</v>
      </c>
      <c r="J110" s="25" t="s">
        <v>478</v>
      </c>
      <c r="K110" s="126" t="s">
        <v>2014</v>
      </c>
      <c r="L110" s="27">
        <v>44502</v>
      </c>
      <c r="M110" s="19">
        <v>44661</v>
      </c>
      <c r="N110" s="19">
        <v>44664</v>
      </c>
      <c r="O110" s="24">
        <v>16029.763992616783</v>
      </c>
      <c r="P110" s="24">
        <v>8014.8819963083915</v>
      </c>
      <c r="Q110" s="40">
        <f t="shared" si="5"/>
        <v>0.5</v>
      </c>
      <c r="R110" s="27">
        <v>44774</v>
      </c>
      <c r="S110" s="25">
        <v>9198179</v>
      </c>
      <c r="T110" s="23" t="s">
        <v>836</v>
      </c>
      <c r="U110" s="25"/>
      <c r="V110" s="94" t="s">
        <v>1895</v>
      </c>
      <c r="W110" s="128" t="s">
        <v>2017</v>
      </c>
    </row>
    <row r="111" spans="1:23" s="72" customFormat="1" ht="35.15" customHeight="1" x14ac:dyDescent="0.3">
      <c r="A111" s="35" t="s">
        <v>564</v>
      </c>
      <c r="B111" s="26" t="s">
        <v>565</v>
      </c>
      <c r="C111" s="44"/>
      <c r="D111" s="42" t="s">
        <v>566</v>
      </c>
      <c r="E111" s="26" t="s">
        <v>764</v>
      </c>
      <c r="F111" s="12" t="s">
        <v>0</v>
      </c>
      <c r="G111" s="19" t="s">
        <v>343</v>
      </c>
      <c r="H111" s="26" t="s">
        <v>45</v>
      </c>
      <c r="I111" s="25" t="s">
        <v>477</v>
      </c>
      <c r="J111" s="25" t="s">
        <v>478</v>
      </c>
      <c r="K111" s="126" t="s">
        <v>2014</v>
      </c>
      <c r="L111" s="27">
        <v>44490</v>
      </c>
      <c r="M111" s="19">
        <v>44661</v>
      </c>
      <c r="N111" s="19">
        <v>44664</v>
      </c>
      <c r="O111" s="24">
        <v>12820.131194093425</v>
      </c>
      <c r="P111" s="24">
        <v>6410.0655970467124</v>
      </c>
      <c r="Q111" s="40">
        <f t="shared" si="5"/>
        <v>0.5</v>
      </c>
      <c r="R111" s="27">
        <v>44774</v>
      </c>
      <c r="S111" s="25">
        <v>9198221</v>
      </c>
      <c r="T111" s="23" t="s">
        <v>836</v>
      </c>
      <c r="U111" s="25"/>
      <c r="V111" s="94" t="s">
        <v>1895</v>
      </c>
      <c r="W111" s="128" t="s">
        <v>2017</v>
      </c>
    </row>
    <row r="112" spans="1:23" s="72" customFormat="1" ht="35.15" customHeight="1" x14ac:dyDescent="0.3">
      <c r="A112" s="35" t="s">
        <v>567</v>
      </c>
      <c r="B112" s="26" t="s">
        <v>568</v>
      </c>
      <c r="C112" s="43"/>
      <c r="D112" s="42" t="s">
        <v>569</v>
      </c>
      <c r="E112" s="26" t="s">
        <v>765</v>
      </c>
      <c r="F112" s="12" t="s">
        <v>0</v>
      </c>
      <c r="G112" s="19" t="s">
        <v>6</v>
      </c>
      <c r="H112" s="26" t="s">
        <v>15</v>
      </c>
      <c r="I112" s="25" t="s">
        <v>477</v>
      </c>
      <c r="J112" s="25" t="s">
        <v>478</v>
      </c>
      <c r="K112" s="126" t="s">
        <v>2014</v>
      </c>
      <c r="L112" s="27">
        <v>44248</v>
      </c>
      <c r="M112" s="19">
        <v>44661</v>
      </c>
      <c r="N112" s="19">
        <v>44664</v>
      </c>
      <c r="O112" s="24">
        <v>6346.0655970467124</v>
      </c>
      <c r="P112" s="24">
        <v>3173.0327985233562</v>
      </c>
      <c r="Q112" s="40">
        <f t="shared" si="5"/>
        <v>0.5</v>
      </c>
      <c r="R112" s="27">
        <v>44774</v>
      </c>
      <c r="S112" s="25">
        <v>9198261</v>
      </c>
      <c r="T112" s="23" t="s">
        <v>836</v>
      </c>
      <c r="U112" s="25"/>
      <c r="V112" s="94" t="s">
        <v>1895</v>
      </c>
      <c r="W112" s="128" t="s">
        <v>2017</v>
      </c>
    </row>
    <row r="113" spans="1:23" s="72" customFormat="1" ht="35.15" customHeight="1" x14ac:dyDescent="0.3">
      <c r="A113" s="35" t="s">
        <v>570</v>
      </c>
      <c r="B113" s="26" t="s">
        <v>571</v>
      </c>
      <c r="C113" s="43"/>
      <c r="D113" s="42" t="s">
        <v>572</v>
      </c>
      <c r="E113" s="26" t="s">
        <v>766</v>
      </c>
      <c r="F113" s="12" t="s">
        <v>0</v>
      </c>
      <c r="G113" s="19" t="s">
        <v>343</v>
      </c>
      <c r="H113" s="26" t="s">
        <v>1</v>
      </c>
      <c r="I113" s="25" t="s">
        <v>477</v>
      </c>
      <c r="J113" s="25" t="s">
        <v>478</v>
      </c>
      <c r="K113" s="126" t="s">
        <v>2014</v>
      </c>
      <c r="L113" s="27">
        <v>44495</v>
      </c>
      <c r="M113" s="19">
        <v>44661</v>
      </c>
      <c r="N113" s="19">
        <v>44664</v>
      </c>
      <c r="O113" s="24">
        <v>24196.047811065357</v>
      </c>
      <c r="P113" s="24">
        <v>12098.023905532678</v>
      </c>
      <c r="Q113" s="40">
        <f t="shared" si="5"/>
        <v>0.5</v>
      </c>
      <c r="R113" s="27">
        <v>44774</v>
      </c>
      <c r="S113" s="25">
        <v>9198310</v>
      </c>
      <c r="T113" s="23" t="s">
        <v>836</v>
      </c>
      <c r="U113" s="25"/>
      <c r="V113" s="94" t="s">
        <v>1895</v>
      </c>
      <c r="W113" s="128" t="s">
        <v>2017</v>
      </c>
    </row>
    <row r="114" spans="1:23" s="72" customFormat="1" ht="35.15" customHeight="1" x14ac:dyDescent="0.3">
      <c r="A114" s="35" t="s">
        <v>573</v>
      </c>
      <c r="B114" s="26" t="s">
        <v>574</v>
      </c>
      <c r="C114" s="26" t="s">
        <v>575</v>
      </c>
      <c r="D114" s="42" t="s">
        <v>576</v>
      </c>
      <c r="E114" s="26" t="s">
        <v>767</v>
      </c>
      <c r="F114" s="12" t="s">
        <v>0</v>
      </c>
      <c r="G114" s="19" t="s">
        <v>6</v>
      </c>
      <c r="H114" s="26" t="s">
        <v>15</v>
      </c>
      <c r="I114" s="25" t="s">
        <v>477</v>
      </c>
      <c r="J114" s="25" t="s">
        <v>478</v>
      </c>
      <c r="K114" s="126" t="s">
        <v>2014</v>
      </c>
      <c r="L114" s="27">
        <v>44252</v>
      </c>
      <c r="M114" s="19">
        <v>44661</v>
      </c>
      <c r="N114" s="19">
        <v>44664</v>
      </c>
      <c r="O114" s="24">
        <v>3196.9142388186847</v>
      </c>
      <c r="P114" s="24">
        <v>1598.4571194093423</v>
      </c>
      <c r="Q114" s="40">
        <f t="shared" si="5"/>
        <v>0.5</v>
      </c>
      <c r="R114" s="27">
        <v>44774</v>
      </c>
      <c r="S114" s="25">
        <v>9200068</v>
      </c>
      <c r="T114" s="23" t="s">
        <v>836</v>
      </c>
      <c r="U114" s="25"/>
      <c r="V114" s="94" t="s">
        <v>1895</v>
      </c>
      <c r="W114" s="128" t="s">
        <v>2017</v>
      </c>
    </row>
    <row r="115" spans="1:23" s="72" customFormat="1" ht="35.15" customHeight="1" x14ac:dyDescent="0.3">
      <c r="A115" s="35" t="s">
        <v>577</v>
      </c>
      <c r="B115" s="26" t="s">
        <v>578</v>
      </c>
      <c r="C115" s="26" t="s">
        <v>579</v>
      </c>
      <c r="D115" s="42" t="s">
        <v>580</v>
      </c>
      <c r="E115" s="26" t="s">
        <v>768</v>
      </c>
      <c r="F115" s="12" t="s">
        <v>0</v>
      </c>
      <c r="G115" s="19" t="s">
        <v>6</v>
      </c>
      <c r="H115" s="26" t="s">
        <v>15</v>
      </c>
      <c r="I115" s="25" t="s">
        <v>477</v>
      </c>
      <c r="J115" s="25" t="s">
        <v>478</v>
      </c>
      <c r="K115" s="126" t="s">
        <v>2014</v>
      </c>
      <c r="L115" s="27">
        <v>44503</v>
      </c>
      <c r="M115" s="19">
        <v>44661</v>
      </c>
      <c r="N115" s="19">
        <v>44664</v>
      </c>
      <c r="O115" s="24">
        <v>2999.7839740167542</v>
      </c>
      <c r="P115" s="24">
        <v>1499.8919870083771</v>
      </c>
      <c r="Q115" s="40">
        <f t="shared" ref="Q115:Q146" si="6">P115/O115</f>
        <v>0.5</v>
      </c>
      <c r="R115" s="27">
        <v>44774</v>
      </c>
      <c r="S115" s="25">
        <v>9200080</v>
      </c>
      <c r="T115" s="23" t="s">
        <v>836</v>
      </c>
      <c r="U115" s="25"/>
      <c r="V115" s="94" t="s">
        <v>1895</v>
      </c>
      <c r="W115" s="128" t="s">
        <v>2017</v>
      </c>
    </row>
    <row r="116" spans="1:23" s="72" customFormat="1" ht="35.15" customHeight="1" x14ac:dyDescent="0.3">
      <c r="A116" s="35" t="s">
        <v>581</v>
      </c>
      <c r="B116" s="26" t="s">
        <v>582</v>
      </c>
      <c r="C116" s="26" t="s">
        <v>583</v>
      </c>
      <c r="D116" s="42" t="s">
        <v>584</v>
      </c>
      <c r="E116" s="26" t="s">
        <v>769</v>
      </c>
      <c r="F116" s="12" t="s">
        <v>0</v>
      </c>
      <c r="G116" s="19" t="s">
        <v>6</v>
      </c>
      <c r="H116" s="26" t="s">
        <v>15</v>
      </c>
      <c r="I116" s="25" t="s">
        <v>477</v>
      </c>
      <c r="J116" s="25" t="s">
        <v>478</v>
      </c>
      <c r="K116" s="126" t="s">
        <v>2014</v>
      </c>
      <c r="L116" s="27">
        <v>44501</v>
      </c>
      <c r="M116" s="19">
        <v>44661</v>
      </c>
      <c r="N116" s="19">
        <v>44664</v>
      </c>
      <c r="O116" s="24">
        <v>2830.0043073500874</v>
      </c>
      <c r="P116" s="24">
        <v>1415.0021536750437</v>
      </c>
      <c r="Q116" s="40">
        <f t="shared" si="6"/>
        <v>0.5</v>
      </c>
      <c r="R116" s="27">
        <v>44774</v>
      </c>
      <c r="S116" s="25">
        <v>9201416</v>
      </c>
      <c r="T116" s="23" t="s">
        <v>836</v>
      </c>
      <c r="U116" s="25"/>
      <c r="V116" s="94" t="s">
        <v>1895</v>
      </c>
      <c r="W116" s="128" t="s">
        <v>2017</v>
      </c>
    </row>
    <row r="117" spans="1:23" s="72" customFormat="1" ht="35.15" customHeight="1" x14ac:dyDescent="0.3">
      <c r="A117" s="35" t="s">
        <v>585</v>
      </c>
      <c r="B117" s="26" t="s">
        <v>586</v>
      </c>
      <c r="C117" s="26" t="s">
        <v>587</v>
      </c>
      <c r="D117" s="42" t="s">
        <v>588</v>
      </c>
      <c r="E117" s="26" t="s">
        <v>770</v>
      </c>
      <c r="F117" s="12" t="s">
        <v>0</v>
      </c>
      <c r="G117" s="19" t="s">
        <v>6</v>
      </c>
      <c r="H117" s="26" t="s">
        <v>15</v>
      </c>
      <c r="I117" s="25" t="s">
        <v>477</v>
      </c>
      <c r="J117" s="25" t="s">
        <v>478</v>
      </c>
      <c r="K117" s="126" t="s">
        <v>2014</v>
      </c>
      <c r="L117" s="27">
        <v>44490</v>
      </c>
      <c r="M117" s="19">
        <v>44661</v>
      </c>
      <c r="N117" s="19">
        <v>44664</v>
      </c>
      <c r="O117" s="24">
        <v>5941.9916418192997</v>
      </c>
      <c r="P117" s="24">
        <v>2970.9958209096499</v>
      </c>
      <c r="Q117" s="40">
        <f t="shared" si="6"/>
        <v>0.5</v>
      </c>
      <c r="R117" s="27">
        <v>44774</v>
      </c>
      <c r="S117" s="25">
        <v>9201430</v>
      </c>
      <c r="T117" s="23" t="s">
        <v>836</v>
      </c>
      <c r="U117" s="25"/>
      <c r="V117" s="94" t="s">
        <v>1895</v>
      </c>
      <c r="W117" s="128" t="s">
        <v>2017</v>
      </c>
    </row>
    <row r="118" spans="1:23" s="72" customFormat="1" ht="35.15" customHeight="1" x14ac:dyDescent="0.3">
      <c r="A118" s="35" t="s">
        <v>589</v>
      </c>
      <c r="B118" s="26" t="s">
        <v>590</v>
      </c>
      <c r="C118" s="26" t="s">
        <v>591</v>
      </c>
      <c r="D118" s="42" t="s">
        <v>592</v>
      </c>
      <c r="E118" s="26" t="s">
        <v>771</v>
      </c>
      <c r="F118" s="12" t="s">
        <v>0</v>
      </c>
      <c r="G118" s="19" t="s">
        <v>6</v>
      </c>
      <c r="H118" s="26" t="s">
        <v>15</v>
      </c>
      <c r="I118" s="25" t="s">
        <v>477</v>
      </c>
      <c r="J118" s="25" t="s">
        <v>478</v>
      </c>
      <c r="K118" s="126" t="s">
        <v>2014</v>
      </c>
      <c r="L118" s="27">
        <v>44508</v>
      </c>
      <c r="M118" s="19">
        <v>44661</v>
      </c>
      <c r="N118" s="19">
        <v>44664</v>
      </c>
      <c r="O118" s="24">
        <v>4556.5437313644743</v>
      </c>
      <c r="P118" s="24">
        <v>2278.2718656822371</v>
      </c>
      <c r="Q118" s="40">
        <f t="shared" si="6"/>
        <v>0.5</v>
      </c>
      <c r="R118" s="27">
        <v>44774</v>
      </c>
      <c r="S118" s="25">
        <v>9201436</v>
      </c>
      <c r="T118" s="23" t="s">
        <v>836</v>
      </c>
      <c r="U118" s="25"/>
      <c r="V118" s="94" t="s">
        <v>1895</v>
      </c>
      <c r="W118" s="128" t="s">
        <v>2017</v>
      </c>
    </row>
    <row r="119" spans="1:23" s="72" customFormat="1" ht="35.15" customHeight="1" x14ac:dyDescent="0.3">
      <c r="A119" s="35" t="s">
        <v>593</v>
      </c>
      <c r="B119" s="26" t="s">
        <v>594</v>
      </c>
      <c r="C119" s="26" t="s">
        <v>595</v>
      </c>
      <c r="D119" s="42" t="s">
        <v>596</v>
      </c>
      <c r="E119" s="26" t="s">
        <v>772</v>
      </c>
      <c r="F119" s="12" t="s">
        <v>0</v>
      </c>
      <c r="G119" s="19" t="s">
        <v>6</v>
      </c>
      <c r="H119" s="26" t="s">
        <v>15</v>
      </c>
      <c r="I119" s="25" t="s">
        <v>477</v>
      </c>
      <c r="J119" s="25" t="s">
        <v>478</v>
      </c>
      <c r="K119" s="126" t="s">
        <v>2014</v>
      </c>
      <c r="L119" s="27">
        <v>44494</v>
      </c>
      <c r="M119" s="19">
        <v>44661</v>
      </c>
      <c r="N119" s="19">
        <v>44664</v>
      </c>
      <c r="O119" s="24">
        <v>2999.7839740167542</v>
      </c>
      <c r="P119" s="24">
        <v>1499.8919870083771</v>
      </c>
      <c r="Q119" s="40">
        <f t="shared" si="6"/>
        <v>0.5</v>
      </c>
      <c r="R119" s="27">
        <v>44774</v>
      </c>
      <c r="S119" s="25">
        <v>9201484</v>
      </c>
      <c r="T119" s="23" t="s">
        <v>836</v>
      </c>
      <c r="U119" s="25"/>
      <c r="V119" s="94" t="s">
        <v>1895</v>
      </c>
      <c r="W119" s="128" t="s">
        <v>2017</v>
      </c>
    </row>
    <row r="120" spans="1:23" s="72" customFormat="1" ht="35.15" customHeight="1" x14ac:dyDescent="0.3">
      <c r="A120" s="35" t="s">
        <v>597</v>
      </c>
      <c r="B120" s="26" t="s">
        <v>598</v>
      </c>
      <c r="C120" s="26"/>
      <c r="D120" s="42" t="s">
        <v>599</v>
      </c>
      <c r="E120" s="26" t="s">
        <v>773</v>
      </c>
      <c r="F120" s="12" t="s">
        <v>0</v>
      </c>
      <c r="G120" s="19" t="s">
        <v>498</v>
      </c>
      <c r="H120" s="26" t="s">
        <v>45</v>
      </c>
      <c r="I120" s="25" t="s">
        <v>477</v>
      </c>
      <c r="J120" s="25" t="s">
        <v>478</v>
      </c>
      <c r="K120" s="126" t="s">
        <v>2014</v>
      </c>
      <c r="L120" s="27">
        <v>44498</v>
      </c>
      <c r="M120" s="19">
        <v>44661</v>
      </c>
      <c r="N120" s="19">
        <v>44664</v>
      </c>
      <c r="O120" s="24">
        <v>11168.916616971932</v>
      </c>
      <c r="P120" s="24">
        <v>5584.458308485966</v>
      </c>
      <c r="Q120" s="40">
        <f t="shared" si="6"/>
        <v>0.5</v>
      </c>
      <c r="R120" s="27">
        <v>44774</v>
      </c>
      <c r="S120" s="25">
        <v>9201496</v>
      </c>
      <c r="T120" s="23" t="s">
        <v>836</v>
      </c>
      <c r="U120" s="25"/>
      <c r="V120" s="94" t="s">
        <v>1895</v>
      </c>
      <c r="W120" s="128" t="s">
        <v>2017</v>
      </c>
    </row>
    <row r="121" spans="1:23" s="72" customFormat="1" ht="35.15" customHeight="1" x14ac:dyDescent="0.3">
      <c r="A121" s="35" t="s">
        <v>600</v>
      </c>
      <c r="B121" s="26" t="s">
        <v>601</v>
      </c>
      <c r="C121" s="26" t="s">
        <v>602</v>
      </c>
      <c r="D121" s="42" t="s">
        <v>603</v>
      </c>
      <c r="E121" s="26" t="s">
        <v>774</v>
      </c>
      <c r="F121" s="12" t="s">
        <v>0</v>
      </c>
      <c r="G121" s="19" t="s">
        <v>6</v>
      </c>
      <c r="H121" s="26" t="s">
        <v>15</v>
      </c>
      <c r="I121" s="25" t="s">
        <v>477</v>
      </c>
      <c r="J121" s="25" t="s">
        <v>478</v>
      </c>
      <c r="K121" s="126" t="s">
        <v>2014</v>
      </c>
      <c r="L121" s="27">
        <v>44511</v>
      </c>
      <c r="M121" s="19">
        <v>44661</v>
      </c>
      <c r="N121" s="19">
        <v>44664</v>
      </c>
      <c r="O121" s="24">
        <v>3042.6958209096501</v>
      </c>
      <c r="P121" s="24">
        <v>1521.3479104548251</v>
      </c>
      <c r="Q121" s="40">
        <f t="shared" si="6"/>
        <v>0.5</v>
      </c>
      <c r="R121" s="27">
        <v>44774</v>
      </c>
      <c r="S121" s="25">
        <v>9201514</v>
      </c>
      <c r="T121" s="23" t="s">
        <v>836</v>
      </c>
      <c r="U121" s="25"/>
      <c r="V121" s="94" t="s">
        <v>1895</v>
      </c>
      <c r="W121" s="128" t="s">
        <v>2017</v>
      </c>
    </row>
    <row r="122" spans="1:23" s="72" customFormat="1" ht="35.15" customHeight="1" x14ac:dyDescent="0.3">
      <c r="A122" s="35" t="s">
        <v>604</v>
      </c>
      <c r="B122" s="26" t="s">
        <v>605</v>
      </c>
      <c r="C122" s="26"/>
      <c r="D122" s="42" t="s">
        <v>606</v>
      </c>
      <c r="E122" s="26" t="s">
        <v>775</v>
      </c>
      <c r="F122" s="12" t="s">
        <v>0</v>
      </c>
      <c r="G122" s="19" t="s">
        <v>6</v>
      </c>
      <c r="H122" s="26" t="s">
        <v>15</v>
      </c>
      <c r="I122" s="25" t="s">
        <v>477</v>
      </c>
      <c r="J122" s="25" t="s">
        <v>478</v>
      </c>
      <c r="K122" s="126" t="s">
        <v>2014</v>
      </c>
      <c r="L122" s="27">
        <v>44490</v>
      </c>
      <c r="M122" s="19">
        <v>44661</v>
      </c>
      <c r="N122" s="19">
        <v>44664</v>
      </c>
      <c r="O122" s="24">
        <v>9649.4353731837746</v>
      </c>
      <c r="P122" s="24">
        <v>4824.7176865918873</v>
      </c>
      <c r="Q122" s="40">
        <f t="shared" si="6"/>
        <v>0.5</v>
      </c>
      <c r="R122" s="27">
        <v>44774</v>
      </c>
      <c r="S122" s="25">
        <v>9201530</v>
      </c>
      <c r="T122" s="23" t="s">
        <v>836</v>
      </c>
      <c r="U122" s="25"/>
      <c r="V122" s="94" t="s">
        <v>1895</v>
      </c>
      <c r="W122" s="128" t="s">
        <v>2017</v>
      </c>
    </row>
    <row r="123" spans="1:23" s="72" customFormat="1" ht="35.15" customHeight="1" x14ac:dyDescent="0.3">
      <c r="A123" s="35" t="s">
        <v>815</v>
      </c>
      <c r="B123" s="26" t="s">
        <v>1850</v>
      </c>
      <c r="C123" s="26" t="s">
        <v>607</v>
      </c>
      <c r="D123" s="42" t="s">
        <v>608</v>
      </c>
      <c r="E123" s="26" t="s">
        <v>776</v>
      </c>
      <c r="F123" s="12" t="s">
        <v>0</v>
      </c>
      <c r="G123" s="19" t="s">
        <v>6</v>
      </c>
      <c r="H123" s="26" t="s">
        <v>15</v>
      </c>
      <c r="I123" s="25" t="s">
        <v>477</v>
      </c>
      <c r="J123" s="25" t="s">
        <v>478</v>
      </c>
      <c r="K123" s="126" t="s">
        <v>2014</v>
      </c>
      <c r="L123" s="27">
        <v>44503</v>
      </c>
      <c r="M123" s="19">
        <v>44661</v>
      </c>
      <c r="N123" s="19">
        <v>44664</v>
      </c>
      <c r="O123" s="24">
        <v>7300.5616418192994</v>
      </c>
      <c r="P123" s="24">
        <v>3650.2808209096497</v>
      </c>
      <c r="Q123" s="40">
        <f t="shared" si="6"/>
        <v>0.5</v>
      </c>
      <c r="R123" s="27">
        <v>44774</v>
      </c>
      <c r="S123" s="25">
        <v>9201619</v>
      </c>
      <c r="T123" s="23" t="s">
        <v>836</v>
      </c>
      <c r="U123" s="25"/>
      <c r="V123" s="94" t="s">
        <v>1895</v>
      </c>
      <c r="W123" s="128" t="s">
        <v>2017</v>
      </c>
    </row>
    <row r="124" spans="1:23" s="72" customFormat="1" ht="35.15" customHeight="1" x14ac:dyDescent="0.3">
      <c r="A124" s="35" t="s">
        <v>609</v>
      </c>
      <c r="B124" s="26" t="s">
        <v>610</v>
      </c>
      <c r="C124" s="43"/>
      <c r="D124" s="42" t="s">
        <v>611</v>
      </c>
      <c r="E124" s="26" t="s">
        <v>777</v>
      </c>
      <c r="F124" s="12" t="s">
        <v>0</v>
      </c>
      <c r="G124" s="19" t="s">
        <v>6</v>
      </c>
      <c r="H124" s="26" t="s">
        <v>45</v>
      </c>
      <c r="I124" s="25" t="s">
        <v>477</v>
      </c>
      <c r="J124" s="25" t="s">
        <v>478</v>
      </c>
      <c r="K124" s="126" t="s">
        <v>2014</v>
      </c>
      <c r="L124" s="27">
        <v>44498</v>
      </c>
      <c r="M124" s="19">
        <v>44661</v>
      </c>
      <c r="N124" s="19">
        <v>44664</v>
      </c>
      <c r="O124" s="24">
        <v>8740.9244403426565</v>
      </c>
      <c r="P124" s="24">
        <v>4370.4622201713282</v>
      </c>
      <c r="Q124" s="40">
        <f t="shared" si="6"/>
        <v>0.5</v>
      </c>
      <c r="R124" s="27">
        <v>44774</v>
      </c>
      <c r="S124" s="25">
        <v>9201659</v>
      </c>
      <c r="T124" s="23" t="s">
        <v>836</v>
      </c>
      <c r="U124" s="25"/>
      <c r="V124" s="94" t="s">
        <v>1895</v>
      </c>
      <c r="W124" s="128" t="s">
        <v>2017</v>
      </c>
    </row>
    <row r="125" spans="1:23" s="72" customFormat="1" ht="35.15" customHeight="1" x14ac:dyDescent="0.3">
      <c r="A125" s="35" t="s">
        <v>612</v>
      </c>
      <c r="B125" s="26" t="s">
        <v>613</v>
      </c>
      <c r="C125" s="26" t="s">
        <v>614</v>
      </c>
      <c r="D125" s="42" t="s">
        <v>615</v>
      </c>
      <c r="E125" s="26" t="s">
        <v>778</v>
      </c>
      <c r="F125" s="12" t="s">
        <v>0</v>
      </c>
      <c r="G125" s="19" t="s">
        <v>6</v>
      </c>
      <c r="H125" s="26" t="s">
        <v>15</v>
      </c>
      <c r="I125" s="25" t="s">
        <v>477</v>
      </c>
      <c r="J125" s="25" t="s">
        <v>478</v>
      </c>
      <c r="K125" s="126" t="s">
        <v>2014</v>
      </c>
      <c r="L125" s="27">
        <v>44503</v>
      </c>
      <c r="M125" s="19">
        <v>44661</v>
      </c>
      <c r="N125" s="19">
        <v>44664</v>
      </c>
      <c r="O125" s="24">
        <v>3058.89582090965</v>
      </c>
      <c r="P125" s="24">
        <v>1529.447910454825</v>
      </c>
      <c r="Q125" s="40">
        <f t="shared" si="6"/>
        <v>0.5</v>
      </c>
      <c r="R125" s="27">
        <v>44774</v>
      </c>
      <c r="S125" s="25">
        <v>9201742</v>
      </c>
      <c r="T125" s="23" t="s">
        <v>836</v>
      </c>
      <c r="U125" s="25"/>
      <c r="V125" s="94" t="s">
        <v>1895</v>
      </c>
      <c r="W125" s="128" t="s">
        <v>2017</v>
      </c>
    </row>
    <row r="126" spans="1:23" s="72" customFormat="1" ht="35.15" customHeight="1" x14ac:dyDescent="0.3">
      <c r="A126" s="35" t="s">
        <v>616</v>
      </c>
      <c r="B126" s="26" t="s">
        <v>617</v>
      </c>
      <c r="C126" s="26" t="s">
        <v>618</v>
      </c>
      <c r="D126" s="42" t="s">
        <v>619</v>
      </c>
      <c r="E126" s="26" t="s">
        <v>779</v>
      </c>
      <c r="F126" s="12" t="s">
        <v>0</v>
      </c>
      <c r="G126" s="19" t="s">
        <v>6</v>
      </c>
      <c r="H126" s="26" t="s">
        <v>15</v>
      </c>
      <c r="I126" s="25" t="s">
        <v>477</v>
      </c>
      <c r="J126" s="25" t="s">
        <v>478</v>
      </c>
      <c r="K126" s="126" t="s">
        <v>2014</v>
      </c>
      <c r="L126" s="27">
        <v>44503</v>
      </c>
      <c r="M126" s="19">
        <v>44661</v>
      </c>
      <c r="N126" s="19">
        <v>44664</v>
      </c>
      <c r="O126" s="24">
        <v>3352.6558209096502</v>
      </c>
      <c r="P126" s="24">
        <v>1676.3279104548251</v>
      </c>
      <c r="Q126" s="40">
        <f t="shared" si="6"/>
        <v>0.5</v>
      </c>
      <c r="R126" s="27">
        <v>44774</v>
      </c>
      <c r="S126" s="25">
        <v>9201757</v>
      </c>
      <c r="T126" s="23" t="s">
        <v>836</v>
      </c>
      <c r="U126" s="25"/>
      <c r="V126" s="94" t="s">
        <v>1895</v>
      </c>
      <c r="W126" s="128" t="s">
        <v>2017</v>
      </c>
    </row>
    <row r="127" spans="1:23" s="72" customFormat="1" ht="35.15" customHeight="1" x14ac:dyDescent="0.3">
      <c r="A127" s="35" t="s">
        <v>620</v>
      </c>
      <c r="B127" s="26" t="s">
        <v>621</v>
      </c>
      <c r="C127" s="26"/>
      <c r="D127" s="42" t="s">
        <v>622</v>
      </c>
      <c r="E127" s="26" t="s">
        <v>780</v>
      </c>
      <c r="F127" s="12" t="s">
        <v>0</v>
      </c>
      <c r="G127" s="19" t="s">
        <v>6</v>
      </c>
      <c r="H127" s="26" t="s">
        <v>45</v>
      </c>
      <c r="I127" s="25" t="s">
        <v>477</v>
      </c>
      <c r="J127" s="25" t="s">
        <v>478</v>
      </c>
      <c r="K127" s="126" t="s">
        <v>2014</v>
      </c>
      <c r="L127" s="27">
        <v>44503</v>
      </c>
      <c r="M127" s="19">
        <v>44661</v>
      </c>
      <c r="N127" s="19">
        <v>44664</v>
      </c>
      <c r="O127" s="24">
        <v>8328.0874627289486</v>
      </c>
      <c r="P127" s="24">
        <v>4164.0437313644743</v>
      </c>
      <c r="Q127" s="40">
        <f t="shared" si="6"/>
        <v>0.5</v>
      </c>
      <c r="R127" s="27">
        <v>44774</v>
      </c>
      <c r="S127" s="25">
        <v>9201820</v>
      </c>
      <c r="T127" s="23" t="s">
        <v>836</v>
      </c>
      <c r="U127" s="25"/>
      <c r="V127" s="94" t="s">
        <v>1895</v>
      </c>
      <c r="W127" s="128" t="s">
        <v>2017</v>
      </c>
    </row>
    <row r="128" spans="1:23" s="72" customFormat="1" ht="35.15" customHeight="1" x14ac:dyDescent="0.3">
      <c r="A128" s="25" t="s">
        <v>623</v>
      </c>
      <c r="B128" s="26" t="s">
        <v>624</v>
      </c>
      <c r="C128" s="26" t="s">
        <v>625</v>
      </c>
      <c r="D128" s="42" t="s">
        <v>626</v>
      </c>
      <c r="E128" s="26" t="s">
        <v>781</v>
      </c>
      <c r="F128" s="12" t="s">
        <v>0</v>
      </c>
      <c r="G128" s="19" t="s">
        <v>6</v>
      </c>
      <c r="H128" s="26" t="s">
        <v>491</v>
      </c>
      <c r="I128" s="25" t="s">
        <v>477</v>
      </c>
      <c r="J128" s="25" t="s">
        <v>478</v>
      </c>
      <c r="K128" s="126" t="s">
        <v>2014</v>
      </c>
      <c r="L128" s="27">
        <v>44492</v>
      </c>
      <c r="M128" s="19">
        <v>44661</v>
      </c>
      <c r="N128" s="19">
        <v>44664</v>
      </c>
      <c r="O128" s="24">
        <v>2926.9142388186847</v>
      </c>
      <c r="P128" s="24">
        <v>1463.4571194093423</v>
      </c>
      <c r="Q128" s="40">
        <f t="shared" si="6"/>
        <v>0.5</v>
      </c>
      <c r="R128" s="27">
        <v>44774</v>
      </c>
      <c r="S128" s="25">
        <v>9202145</v>
      </c>
      <c r="T128" s="23" t="s">
        <v>836</v>
      </c>
      <c r="U128" s="25"/>
      <c r="V128" s="94" t="s">
        <v>1895</v>
      </c>
      <c r="W128" s="128" t="s">
        <v>2017</v>
      </c>
    </row>
    <row r="129" spans="1:23" s="72" customFormat="1" ht="35.15" customHeight="1" x14ac:dyDescent="0.3">
      <c r="A129" s="25" t="s">
        <v>627</v>
      </c>
      <c r="B129" s="26" t="s">
        <v>628</v>
      </c>
      <c r="C129" s="26"/>
      <c r="D129" s="42" t="s">
        <v>629</v>
      </c>
      <c r="E129" s="26" t="s">
        <v>782</v>
      </c>
      <c r="F129" s="12" t="s">
        <v>0</v>
      </c>
      <c r="G129" s="19" t="s">
        <v>343</v>
      </c>
      <c r="H129" s="26" t="s">
        <v>45</v>
      </c>
      <c r="I129" s="25" t="s">
        <v>477</v>
      </c>
      <c r="J129" s="25" t="s">
        <v>478</v>
      </c>
      <c r="K129" s="126" t="s">
        <v>2014</v>
      </c>
      <c r="L129" s="27">
        <v>44502</v>
      </c>
      <c r="M129" s="19">
        <v>44661</v>
      </c>
      <c r="N129" s="19">
        <v>44664</v>
      </c>
      <c r="O129" s="24">
        <v>12626.931194093424</v>
      </c>
      <c r="P129" s="24">
        <v>6313.465597046712</v>
      </c>
      <c r="Q129" s="40">
        <f t="shared" si="6"/>
        <v>0.5</v>
      </c>
      <c r="R129" s="27">
        <v>44774</v>
      </c>
      <c r="S129" s="25">
        <v>9202175</v>
      </c>
      <c r="T129" s="23" t="s">
        <v>836</v>
      </c>
      <c r="U129" s="25"/>
      <c r="V129" s="94" t="s">
        <v>1895</v>
      </c>
      <c r="W129" s="128" t="s">
        <v>2017</v>
      </c>
    </row>
    <row r="130" spans="1:23" s="72" customFormat="1" ht="35.15" customHeight="1" x14ac:dyDescent="0.3">
      <c r="A130" s="25" t="s">
        <v>630</v>
      </c>
      <c r="B130" s="26" t="s">
        <v>631</v>
      </c>
      <c r="C130" s="26" t="s">
        <v>632</v>
      </c>
      <c r="D130" s="42" t="s">
        <v>633</v>
      </c>
      <c r="E130" s="26" t="s">
        <v>783</v>
      </c>
      <c r="F130" s="12" t="s">
        <v>0</v>
      </c>
      <c r="G130" s="19" t="s">
        <v>6</v>
      </c>
      <c r="H130" s="26" t="s">
        <v>15</v>
      </c>
      <c r="I130" s="25" t="s">
        <v>477</v>
      </c>
      <c r="J130" s="25" t="s">
        <v>478</v>
      </c>
      <c r="K130" s="126" t="s">
        <v>2014</v>
      </c>
      <c r="L130" s="27">
        <v>44487</v>
      </c>
      <c r="M130" s="19">
        <v>44661</v>
      </c>
      <c r="N130" s="19">
        <v>44664</v>
      </c>
      <c r="O130" s="24">
        <v>2080.5598880685311</v>
      </c>
      <c r="P130" s="24">
        <v>1040.2799440342656</v>
      </c>
      <c r="Q130" s="40">
        <f t="shared" si="6"/>
        <v>0.5</v>
      </c>
      <c r="R130" s="27">
        <v>44774</v>
      </c>
      <c r="S130" s="25">
        <v>9202188</v>
      </c>
      <c r="T130" s="23" t="s">
        <v>836</v>
      </c>
      <c r="U130" s="25"/>
      <c r="V130" s="94" t="s">
        <v>1895</v>
      </c>
      <c r="W130" s="128" t="s">
        <v>2017</v>
      </c>
    </row>
    <row r="131" spans="1:23" s="72" customFormat="1" ht="35.15" customHeight="1" x14ac:dyDescent="0.3">
      <c r="A131" s="35" t="s">
        <v>634</v>
      </c>
      <c r="B131" s="26" t="s">
        <v>635</v>
      </c>
      <c r="C131" s="26" t="s">
        <v>636</v>
      </c>
      <c r="D131" s="42" t="s">
        <v>637</v>
      </c>
      <c r="E131" s="26" t="s">
        <v>784</v>
      </c>
      <c r="F131" s="12" t="s">
        <v>0</v>
      </c>
      <c r="G131" s="19" t="s">
        <v>6</v>
      </c>
      <c r="H131" s="26" t="s">
        <v>15</v>
      </c>
      <c r="I131" s="25" t="s">
        <v>477</v>
      </c>
      <c r="J131" s="25" t="s">
        <v>478</v>
      </c>
      <c r="K131" s="126" t="s">
        <v>2014</v>
      </c>
      <c r="L131" s="27">
        <v>44501</v>
      </c>
      <c r="M131" s="19">
        <v>44661</v>
      </c>
      <c r="N131" s="19">
        <v>44664</v>
      </c>
      <c r="O131" s="24">
        <v>1970.5979104548251</v>
      </c>
      <c r="P131" s="24">
        <v>985.29895522741253</v>
      </c>
      <c r="Q131" s="40">
        <f t="shared" si="6"/>
        <v>0.5</v>
      </c>
      <c r="R131" s="27">
        <v>44774</v>
      </c>
      <c r="S131" s="25">
        <v>9205381</v>
      </c>
      <c r="T131" s="23" t="s">
        <v>836</v>
      </c>
      <c r="U131" s="25"/>
      <c r="V131" s="94" t="s">
        <v>1895</v>
      </c>
      <c r="W131" s="128" t="s">
        <v>2017</v>
      </c>
    </row>
    <row r="132" spans="1:23" s="72" customFormat="1" ht="35.15" customHeight="1" x14ac:dyDescent="0.3">
      <c r="A132" s="35" t="s">
        <v>638</v>
      </c>
      <c r="B132" s="26" t="s">
        <v>639</v>
      </c>
      <c r="C132" s="26"/>
      <c r="D132" s="42" t="s">
        <v>640</v>
      </c>
      <c r="E132" s="26" t="s">
        <v>785</v>
      </c>
      <c r="F132" s="12" t="s">
        <v>0</v>
      </c>
      <c r="G132" s="19" t="s">
        <v>641</v>
      </c>
      <c r="H132" s="26" t="s">
        <v>491</v>
      </c>
      <c r="I132" s="25" t="s">
        <v>477</v>
      </c>
      <c r="J132" s="25" t="s">
        <v>478</v>
      </c>
      <c r="K132" s="126" t="s">
        <v>2014</v>
      </c>
      <c r="L132" s="27">
        <v>44496</v>
      </c>
      <c r="M132" s="19">
        <v>44661</v>
      </c>
      <c r="N132" s="19">
        <v>44664</v>
      </c>
      <c r="O132" s="24">
        <v>3622.3358209096505</v>
      </c>
      <c r="P132" s="24">
        <v>1811.1679104548252</v>
      </c>
      <c r="Q132" s="40">
        <f t="shared" si="6"/>
        <v>0.5</v>
      </c>
      <c r="R132" s="27">
        <v>44774</v>
      </c>
      <c r="S132" s="25">
        <v>9205384</v>
      </c>
      <c r="T132" s="23" t="s">
        <v>836</v>
      </c>
      <c r="U132" s="25"/>
      <c r="V132" s="94" t="s">
        <v>1895</v>
      </c>
      <c r="W132" s="128" t="s">
        <v>2017</v>
      </c>
    </row>
    <row r="133" spans="1:23" s="72" customFormat="1" ht="35.15" customHeight="1" x14ac:dyDescent="0.3">
      <c r="A133" s="25" t="s">
        <v>642</v>
      </c>
      <c r="B133" s="26" t="s">
        <v>643</v>
      </c>
      <c r="C133" s="26" t="s">
        <v>644</v>
      </c>
      <c r="D133" s="42" t="s">
        <v>645</v>
      </c>
      <c r="E133" s="26" t="s">
        <v>786</v>
      </c>
      <c r="F133" s="12" t="s">
        <v>0</v>
      </c>
      <c r="G133" s="19" t="s">
        <v>6</v>
      </c>
      <c r="H133" s="26" t="s">
        <v>15</v>
      </c>
      <c r="I133" s="25" t="s">
        <v>477</v>
      </c>
      <c r="J133" s="25" t="s">
        <v>478</v>
      </c>
      <c r="K133" s="126" t="s">
        <v>2014</v>
      </c>
      <c r="L133" s="27">
        <v>44515</v>
      </c>
      <c r="M133" s="19">
        <v>44661</v>
      </c>
      <c r="N133" s="19">
        <v>44664</v>
      </c>
      <c r="O133" s="24">
        <v>3064.29582090965</v>
      </c>
      <c r="P133" s="24">
        <v>1532.147910454825</v>
      </c>
      <c r="Q133" s="40">
        <f t="shared" si="6"/>
        <v>0.5</v>
      </c>
      <c r="R133" s="27">
        <v>44774</v>
      </c>
      <c r="S133" s="25">
        <v>9205389</v>
      </c>
      <c r="T133" s="23" t="s">
        <v>836</v>
      </c>
      <c r="U133" s="25"/>
      <c r="V133" s="94" t="s">
        <v>1895</v>
      </c>
      <c r="W133" s="128" t="s">
        <v>2017</v>
      </c>
    </row>
    <row r="134" spans="1:23" s="72" customFormat="1" ht="35.15" customHeight="1" x14ac:dyDescent="0.3">
      <c r="A134" s="25" t="s">
        <v>646</v>
      </c>
      <c r="B134" s="26" t="s">
        <v>647</v>
      </c>
      <c r="C134" s="26" t="s">
        <v>648</v>
      </c>
      <c r="D134" s="42" t="s">
        <v>649</v>
      </c>
      <c r="E134" s="26" t="s">
        <v>787</v>
      </c>
      <c r="F134" s="12" t="s">
        <v>0</v>
      </c>
      <c r="G134" s="19" t="s">
        <v>6</v>
      </c>
      <c r="H134" s="26" t="s">
        <v>15</v>
      </c>
      <c r="I134" s="25" t="s">
        <v>477</v>
      </c>
      <c r="J134" s="25" t="s">
        <v>478</v>
      </c>
      <c r="K134" s="126" t="s">
        <v>2014</v>
      </c>
      <c r="L134" s="27">
        <v>44495</v>
      </c>
      <c r="M134" s="19">
        <v>44661</v>
      </c>
      <c r="N134" s="19">
        <v>44664</v>
      </c>
      <c r="O134" s="24">
        <v>6721.3916418192994</v>
      </c>
      <c r="P134" s="24">
        <v>3360.6958209096497</v>
      </c>
      <c r="Q134" s="40">
        <f t="shared" si="6"/>
        <v>0.5</v>
      </c>
      <c r="R134" s="27">
        <v>44774</v>
      </c>
      <c r="S134" s="25">
        <v>9205399</v>
      </c>
      <c r="T134" s="23" t="s">
        <v>836</v>
      </c>
      <c r="U134" s="25"/>
      <c r="V134" s="94" t="s">
        <v>1895</v>
      </c>
      <c r="W134" s="128" t="s">
        <v>2017</v>
      </c>
    </row>
    <row r="135" spans="1:23" s="72" customFormat="1" ht="35.15" customHeight="1" x14ac:dyDescent="0.3">
      <c r="A135" s="25" t="s">
        <v>834</v>
      </c>
      <c r="B135" s="26" t="s">
        <v>650</v>
      </c>
      <c r="C135" s="43"/>
      <c r="D135" s="42" t="s">
        <v>835</v>
      </c>
      <c r="E135" s="9" t="s">
        <v>788</v>
      </c>
      <c r="F135" s="12" t="s">
        <v>0</v>
      </c>
      <c r="G135" s="19" t="s">
        <v>6</v>
      </c>
      <c r="H135" s="26" t="s">
        <v>15</v>
      </c>
      <c r="I135" s="12" t="s">
        <v>477</v>
      </c>
      <c r="J135" s="12" t="s">
        <v>478</v>
      </c>
      <c r="K135" s="126" t="s">
        <v>2014</v>
      </c>
      <c r="L135" s="19">
        <v>44491</v>
      </c>
      <c r="M135" s="19">
        <v>44661</v>
      </c>
      <c r="N135" s="19">
        <v>44664</v>
      </c>
      <c r="O135" s="24">
        <v>5892.2616418192993</v>
      </c>
      <c r="P135" s="24">
        <v>2946.1308209096496</v>
      </c>
      <c r="Q135" s="40">
        <f t="shared" si="6"/>
        <v>0.5</v>
      </c>
      <c r="R135" s="27">
        <v>44774</v>
      </c>
      <c r="S135" s="12">
        <v>9208381</v>
      </c>
      <c r="T135" s="23" t="s">
        <v>836</v>
      </c>
      <c r="U135" s="12"/>
      <c r="V135" s="94" t="s">
        <v>1895</v>
      </c>
      <c r="W135" s="128" t="s">
        <v>2017</v>
      </c>
    </row>
    <row r="136" spans="1:23" s="72" customFormat="1" ht="35.15" customHeight="1" x14ac:dyDescent="0.3">
      <c r="A136" s="35" t="s">
        <v>651</v>
      </c>
      <c r="B136" s="26" t="s">
        <v>652</v>
      </c>
      <c r="C136" s="26" t="s">
        <v>653</v>
      </c>
      <c r="D136" s="42" t="s">
        <v>654</v>
      </c>
      <c r="E136" s="26" t="s">
        <v>789</v>
      </c>
      <c r="F136" s="12" t="s">
        <v>0</v>
      </c>
      <c r="G136" s="19" t="s">
        <v>6</v>
      </c>
      <c r="H136" s="26" t="s">
        <v>15</v>
      </c>
      <c r="I136" s="25" t="s">
        <v>477</v>
      </c>
      <c r="J136" s="25" t="s">
        <v>478</v>
      </c>
      <c r="K136" s="126" t="s">
        <v>2014</v>
      </c>
      <c r="L136" s="27">
        <v>44491</v>
      </c>
      <c r="M136" s="19">
        <v>44661</v>
      </c>
      <c r="N136" s="19">
        <v>44664</v>
      </c>
      <c r="O136" s="24">
        <v>4559.069776137062</v>
      </c>
      <c r="P136" s="24">
        <v>2279.534888068531</v>
      </c>
      <c r="Q136" s="40">
        <f t="shared" si="6"/>
        <v>0.5</v>
      </c>
      <c r="R136" s="27">
        <v>44774</v>
      </c>
      <c r="S136" s="25">
        <v>9205416</v>
      </c>
      <c r="T136" s="23" t="s">
        <v>836</v>
      </c>
      <c r="U136" s="25"/>
      <c r="V136" s="94" t="s">
        <v>1895</v>
      </c>
      <c r="W136" s="128" t="s">
        <v>2017</v>
      </c>
    </row>
    <row r="137" spans="1:23" s="72" customFormat="1" ht="35.15" customHeight="1" x14ac:dyDescent="0.3">
      <c r="A137" s="25" t="s">
        <v>655</v>
      </c>
      <c r="B137" s="26" t="s">
        <v>656</v>
      </c>
      <c r="C137" s="26"/>
      <c r="D137" s="42" t="s">
        <v>657</v>
      </c>
      <c r="E137" s="26" t="s">
        <v>790</v>
      </c>
      <c r="F137" s="12" t="s">
        <v>0</v>
      </c>
      <c r="G137" s="19" t="s">
        <v>157</v>
      </c>
      <c r="H137" s="26" t="s">
        <v>15</v>
      </c>
      <c r="I137" s="25" t="s">
        <v>477</v>
      </c>
      <c r="J137" s="25" t="s">
        <v>478</v>
      </c>
      <c r="K137" s="126" t="s">
        <v>2014</v>
      </c>
      <c r="L137" s="27">
        <v>44494</v>
      </c>
      <c r="M137" s="19">
        <v>44661</v>
      </c>
      <c r="N137" s="19">
        <v>44664</v>
      </c>
      <c r="O137" s="24">
        <v>4532.3770646978073</v>
      </c>
      <c r="P137" s="24">
        <v>2266.1885323489037</v>
      </c>
      <c r="Q137" s="40">
        <f t="shared" si="6"/>
        <v>0.5</v>
      </c>
      <c r="R137" s="27">
        <v>44774</v>
      </c>
      <c r="S137" s="25">
        <v>9205435</v>
      </c>
      <c r="T137" s="23" t="s">
        <v>836</v>
      </c>
      <c r="U137" s="25"/>
      <c r="V137" s="94" t="s">
        <v>1895</v>
      </c>
      <c r="W137" s="128" t="s">
        <v>2017</v>
      </c>
    </row>
    <row r="138" spans="1:23" customFormat="1" ht="35.15" customHeight="1" x14ac:dyDescent="0.3">
      <c r="A138" s="25" t="s">
        <v>658</v>
      </c>
      <c r="B138" s="26" t="s">
        <v>659</v>
      </c>
      <c r="C138" s="26"/>
      <c r="D138" s="42" t="s">
        <v>660</v>
      </c>
      <c r="E138" s="26" t="s">
        <v>791</v>
      </c>
      <c r="F138" s="12" t="s">
        <v>0</v>
      </c>
      <c r="G138" s="19" t="s">
        <v>6</v>
      </c>
      <c r="H138" s="26" t="s">
        <v>45</v>
      </c>
      <c r="I138" s="25" t="s">
        <v>477</v>
      </c>
      <c r="J138" s="25" t="s">
        <v>478</v>
      </c>
      <c r="K138" s="126" t="s">
        <v>2014</v>
      </c>
      <c r="L138" s="27">
        <v>44490</v>
      </c>
      <c r="M138" s="19">
        <v>44661</v>
      </c>
      <c r="N138" s="19">
        <v>44664</v>
      </c>
      <c r="O138" s="24">
        <v>6587.0216418192995</v>
      </c>
      <c r="P138" s="24">
        <v>3293.5108209096497</v>
      </c>
      <c r="Q138" s="40">
        <f t="shared" si="6"/>
        <v>0.5</v>
      </c>
      <c r="R138" s="27">
        <v>44774</v>
      </c>
      <c r="S138" s="25">
        <v>9205465</v>
      </c>
      <c r="T138" s="23" t="s">
        <v>836</v>
      </c>
      <c r="U138" s="25"/>
      <c r="V138" s="94" t="s">
        <v>1895</v>
      </c>
      <c r="W138" s="128" t="s">
        <v>2017</v>
      </c>
    </row>
    <row r="139" spans="1:23" s="72" customFormat="1" ht="35.15" customHeight="1" x14ac:dyDescent="0.3">
      <c r="A139" s="25" t="s">
        <v>661</v>
      </c>
      <c r="B139" s="26" t="s">
        <v>662</v>
      </c>
      <c r="C139" s="26" t="s">
        <v>663</v>
      </c>
      <c r="D139" s="42" t="s">
        <v>664</v>
      </c>
      <c r="E139" s="26" t="s">
        <v>792</v>
      </c>
      <c r="F139" s="12" t="s">
        <v>0</v>
      </c>
      <c r="G139" s="19" t="s">
        <v>6</v>
      </c>
      <c r="H139" s="26" t="s">
        <v>1</v>
      </c>
      <c r="I139" s="25" t="s">
        <v>477</v>
      </c>
      <c r="J139" s="25" t="s">
        <v>478</v>
      </c>
      <c r="K139" s="126" t="s">
        <v>2014</v>
      </c>
      <c r="L139" s="27">
        <v>44490</v>
      </c>
      <c r="M139" s="19">
        <v>44661</v>
      </c>
      <c r="N139" s="19">
        <v>44664</v>
      </c>
      <c r="O139" s="24">
        <v>11270.583283638598</v>
      </c>
      <c r="P139" s="24">
        <v>5635.291641819299</v>
      </c>
      <c r="Q139" s="40">
        <f t="shared" si="6"/>
        <v>0.5</v>
      </c>
      <c r="R139" s="27">
        <v>44774</v>
      </c>
      <c r="S139" s="25">
        <v>9207052</v>
      </c>
      <c r="T139" s="23" t="s">
        <v>836</v>
      </c>
      <c r="U139" s="25"/>
      <c r="V139" s="94" t="s">
        <v>1895</v>
      </c>
      <c r="W139" s="128" t="s">
        <v>2017</v>
      </c>
    </row>
    <row r="140" spans="1:23" s="72" customFormat="1" ht="35.15" customHeight="1" x14ac:dyDescent="0.3">
      <c r="A140" s="35" t="s">
        <v>665</v>
      </c>
      <c r="B140" s="26" t="s">
        <v>666</v>
      </c>
      <c r="C140" s="26" t="s">
        <v>667</v>
      </c>
      <c r="D140" s="42" t="s">
        <v>668</v>
      </c>
      <c r="E140" s="26" t="s">
        <v>793</v>
      </c>
      <c r="F140" s="12" t="s">
        <v>0</v>
      </c>
      <c r="G140" s="19" t="s">
        <v>6</v>
      </c>
      <c r="H140" s="26" t="s">
        <v>15</v>
      </c>
      <c r="I140" s="25" t="s">
        <v>477</v>
      </c>
      <c r="J140" s="25" t="s">
        <v>478</v>
      </c>
      <c r="K140" s="126" t="s">
        <v>2014</v>
      </c>
      <c r="L140" s="27">
        <v>44496</v>
      </c>
      <c r="M140" s="19">
        <v>44661</v>
      </c>
      <c r="N140" s="19">
        <v>44664</v>
      </c>
      <c r="O140" s="24">
        <v>2080.5598880685311</v>
      </c>
      <c r="P140" s="24">
        <v>1040.2799440342656</v>
      </c>
      <c r="Q140" s="40">
        <f t="shared" si="6"/>
        <v>0.5</v>
      </c>
      <c r="R140" s="27">
        <v>44774</v>
      </c>
      <c r="S140" s="25">
        <v>9207060</v>
      </c>
      <c r="T140" s="23" t="s">
        <v>836</v>
      </c>
      <c r="U140" s="25"/>
      <c r="V140" s="94" t="s">
        <v>1895</v>
      </c>
      <c r="W140" s="128" t="s">
        <v>2017</v>
      </c>
    </row>
    <row r="141" spans="1:23" s="72" customFormat="1" ht="35.15" customHeight="1" x14ac:dyDescent="0.3">
      <c r="A141" s="25" t="s">
        <v>669</v>
      </c>
      <c r="B141" s="26" t="s">
        <v>670</v>
      </c>
      <c r="C141" s="43"/>
      <c r="D141" s="42" t="s">
        <v>671</v>
      </c>
      <c r="E141" s="26" t="s">
        <v>794</v>
      </c>
      <c r="F141" s="12" t="s">
        <v>0</v>
      </c>
      <c r="G141" s="19" t="s">
        <v>157</v>
      </c>
      <c r="H141" s="26" t="s">
        <v>45</v>
      </c>
      <c r="I141" s="25" t="s">
        <v>477</v>
      </c>
      <c r="J141" s="25" t="s">
        <v>478</v>
      </c>
      <c r="K141" s="126" t="s">
        <v>2014</v>
      </c>
      <c r="L141" s="27">
        <v>44248</v>
      </c>
      <c r="M141" s="19">
        <v>44661</v>
      </c>
      <c r="N141" s="19">
        <v>44664</v>
      </c>
      <c r="O141" s="24">
        <v>15602.479104548249</v>
      </c>
      <c r="P141" s="24">
        <v>7801.2395522741244</v>
      </c>
      <c r="Q141" s="40">
        <f t="shared" si="6"/>
        <v>0.5</v>
      </c>
      <c r="R141" s="27">
        <v>44774</v>
      </c>
      <c r="S141" s="25">
        <v>9207069</v>
      </c>
      <c r="T141" s="23" t="s">
        <v>836</v>
      </c>
      <c r="U141" s="25"/>
      <c r="V141" s="94" t="s">
        <v>1895</v>
      </c>
      <c r="W141" s="128" t="s">
        <v>2017</v>
      </c>
    </row>
    <row r="142" spans="1:23" s="72" customFormat="1" ht="35.15" customHeight="1" x14ac:dyDescent="0.3">
      <c r="A142" s="25" t="s">
        <v>672</v>
      </c>
      <c r="B142" s="26" t="s">
        <v>673</v>
      </c>
      <c r="C142" s="44"/>
      <c r="D142" s="42" t="s">
        <v>674</v>
      </c>
      <c r="E142" s="26" t="s">
        <v>795</v>
      </c>
      <c r="F142" s="12" t="s">
        <v>0</v>
      </c>
      <c r="G142" s="19" t="s">
        <v>185</v>
      </c>
      <c r="H142" s="26" t="s">
        <v>15</v>
      </c>
      <c r="I142" s="25" t="s">
        <v>477</v>
      </c>
      <c r="J142" s="25" t="s">
        <v>478</v>
      </c>
      <c r="K142" s="126" t="s">
        <v>2014</v>
      </c>
      <c r="L142" s="27">
        <v>44498</v>
      </c>
      <c r="M142" s="19">
        <v>44661</v>
      </c>
      <c r="N142" s="19">
        <v>44664</v>
      </c>
      <c r="O142" s="24">
        <v>3622.3358209096505</v>
      </c>
      <c r="P142" s="24">
        <v>1811.1679104548252</v>
      </c>
      <c r="Q142" s="40">
        <f t="shared" si="6"/>
        <v>0.5</v>
      </c>
      <c r="R142" s="27">
        <v>44774</v>
      </c>
      <c r="S142" s="25">
        <v>9207077</v>
      </c>
      <c r="T142" s="23" t="s">
        <v>836</v>
      </c>
      <c r="U142" s="25"/>
      <c r="V142" s="94" t="s">
        <v>1895</v>
      </c>
      <c r="W142" s="128" t="s">
        <v>2017</v>
      </c>
    </row>
    <row r="143" spans="1:23" s="72" customFormat="1" ht="35.15" customHeight="1" x14ac:dyDescent="0.3">
      <c r="A143" s="25" t="s">
        <v>675</v>
      </c>
      <c r="B143" s="26" t="s">
        <v>676</v>
      </c>
      <c r="C143" s="26" t="s">
        <v>677</v>
      </c>
      <c r="D143" s="42" t="s">
        <v>678</v>
      </c>
      <c r="E143" s="26" t="s">
        <v>796</v>
      </c>
      <c r="F143" s="12" t="s">
        <v>0</v>
      </c>
      <c r="G143" s="19" t="s">
        <v>6</v>
      </c>
      <c r="H143" s="26" t="s">
        <v>15</v>
      </c>
      <c r="I143" s="25" t="s">
        <v>477</v>
      </c>
      <c r="J143" s="25" t="s">
        <v>478</v>
      </c>
      <c r="K143" s="126" t="s">
        <v>2014</v>
      </c>
      <c r="L143" s="27">
        <v>44249</v>
      </c>
      <c r="M143" s="19">
        <v>44661</v>
      </c>
      <c r="N143" s="19">
        <v>44664</v>
      </c>
      <c r="O143" s="24">
        <v>2080.5598880685311</v>
      </c>
      <c r="P143" s="24">
        <v>1040.2799440342656</v>
      </c>
      <c r="Q143" s="40">
        <f t="shared" si="6"/>
        <v>0.5</v>
      </c>
      <c r="R143" s="27">
        <v>44774</v>
      </c>
      <c r="S143" s="25">
        <v>9207082</v>
      </c>
      <c r="T143" s="23" t="s">
        <v>836</v>
      </c>
      <c r="U143" s="25"/>
      <c r="V143" s="94" t="s">
        <v>1895</v>
      </c>
      <c r="W143" s="128" t="s">
        <v>2017</v>
      </c>
    </row>
    <row r="144" spans="1:23" s="72" customFormat="1" ht="35.15" customHeight="1" x14ac:dyDescent="0.3">
      <c r="A144" s="25" t="s">
        <v>679</v>
      </c>
      <c r="B144" s="26" t="s">
        <v>680</v>
      </c>
      <c r="C144" s="26"/>
      <c r="D144" s="42" t="s">
        <v>681</v>
      </c>
      <c r="E144" s="26" t="s">
        <v>797</v>
      </c>
      <c r="F144" s="12" t="s">
        <v>0</v>
      </c>
      <c r="G144" s="19" t="s">
        <v>6</v>
      </c>
      <c r="H144" s="26" t="s">
        <v>15</v>
      </c>
      <c r="I144" s="25" t="s">
        <v>477</v>
      </c>
      <c r="J144" s="25" t="s">
        <v>478</v>
      </c>
      <c r="K144" s="126" t="s">
        <v>2014</v>
      </c>
      <c r="L144" s="27">
        <v>44494</v>
      </c>
      <c r="M144" s="19">
        <v>44661</v>
      </c>
      <c r="N144" s="19">
        <v>44664</v>
      </c>
      <c r="O144" s="24">
        <v>4399.0437313644743</v>
      </c>
      <c r="P144" s="24">
        <v>2199.5218656822371</v>
      </c>
      <c r="Q144" s="40">
        <f t="shared" si="6"/>
        <v>0.5</v>
      </c>
      <c r="R144" s="27">
        <v>44774</v>
      </c>
      <c r="S144" s="25">
        <v>9207093</v>
      </c>
      <c r="T144" s="23" t="s">
        <v>836</v>
      </c>
      <c r="U144" s="25"/>
      <c r="V144" s="94" t="s">
        <v>1895</v>
      </c>
      <c r="W144" s="128" t="s">
        <v>2017</v>
      </c>
    </row>
    <row r="145" spans="1:23" s="72" customFormat="1" ht="35.15" customHeight="1" x14ac:dyDescent="0.3">
      <c r="A145" s="25" t="s">
        <v>682</v>
      </c>
      <c r="B145" s="26" t="s">
        <v>683</v>
      </c>
      <c r="C145" s="26"/>
      <c r="D145" s="42" t="s">
        <v>684</v>
      </c>
      <c r="E145" s="26" t="s">
        <v>798</v>
      </c>
      <c r="F145" s="12" t="s">
        <v>0</v>
      </c>
      <c r="G145" s="19" t="s">
        <v>343</v>
      </c>
      <c r="H145" s="26" t="s">
        <v>1</v>
      </c>
      <c r="I145" s="25" t="s">
        <v>477</v>
      </c>
      <c r="J145" s="25" t="s">
        <v>478</v>
      </c>
      <c r="K145" s="126" t="s">
        <v>2014</v>
      </c>
      <c r="L145" s="27">
        <v>44490</v>
      </c>
      <c r="M145" s="19">
        <v>44661</v>
      </c>
      <c r="N145" s="19">
        <v>44664</v>
      </c>
      <c r="O145" s="24">
        <v>19315.537413034217</v>
      </c>
      <c r="P145" s="24">
        <v>9657.7687065171085</v>
      </c>
      <c r="Q145" s="40">
        <f t="shared" si="6"/>
        <v>0.5</v>
      </c>
      <c r="R145" s="27">
        <v>44774</v>
      </c>
      <c r="S145" s="25">
        <v>9207099</v>
      </c>
      <c r="T145" s="23" t="s">
        <v>836</v>
      </c>
      <c r="U145" s="25"/>
      <c r="V145" s="94" t="s">
        <v>1895</v>
      </c>
      <c r="W145" s="128" t="s">
        <v>2017</v>
      </c>
    </row>
    <row r="146" spans="1:23" s="72" customFormat="1" ht="35.15" customHeight="1" x14ac:dyDescent="0.3">
      <c r="A146" s="25" t="s">
        <v>685</v>
      </c>
      <c r="B146" s="26" t="s">
        <v>341</v>
      </c>
      <c r="C146" s="26"/>
      <c r="D146" s="42" t="s">
        <v>342</v>
      </c>
      <c r="E146" s="26" t="s">
        <v>799</v>
      </c>
      <c r="F146" s="12" t="s">
        <v>0</v>
      </c>
      <c r="G146" s="19" t="s">
        <v>343</v>
      </c>
      <c r="H146" s="26" t="s">
        <v>1</v>
      </c>
      <c r="I146" s="25" t="s">
        <v>477</v>
      </c>
      <c r="J146" s="25" t="s">
        <v>478</v>
      </c>
      <c r="K146" s="126" t="s">
        <v>2014</v>
      </c>
      <c r="L146" s="27">
        <v>44495</v>
      </c>
      <c r="M146" s="19">
        <v>44661</v>
      </c>
      <c r="N146" s="19">
        <v>44664</v>
      </c>
      <c r="O146" s="24">
        <v>17149.508258791229</v>
      </c>
      <c r="P146" s="24">
        <v>8574.7541293956147</v>
      </c>
      <c r="Q146" s="40">
        <f t="shared" si="6"/>
        <v>0.5</v>
      </c>
      <c r="R146" s="27">
        <v>44774</v>
      </c>
      <c r="S146" s="25">
        <v>9207109</v>
      </c>
      <c r="T146" s="23" t="s">
        <v>836</v>
      </c>
      <c r="U146" s="25"/>
      <c r="V146" s="94" t="s">
        <v>1895</v>
      </c>
      <c r="W146" s="128" t="s">
        <v>2017</v>
      </c>
    </row>
    <row r="147" spans="1:23" s="72" customFormat="1" ht="35.15" customHeight="1" x14ac:dyDescent="0.3">
      <c r="A147" s="25" t="s">
        <v>686</v>
      </c>
      <c r="B147" s="26" t="s">
        <v>687</v>
      </c>
      <c r="C147" s="26" t="s">
        <v>688</v>
      </c>
      <c r="D147" s="42" t="s">
        <v>689</v>
      </c>
      <c r="E147" s="26" t="s">
        <v>800</v>
      </c>
      <c r="F147" s="12" t="s">
        <v>0</v>
      </c>
      <c r="G147" s="19" t="s">
        <v>6</v>
      </c>
      <c r="H147" s="26" t="s">
        <v>15</v>
      </c>
      <c r="I147" s="25" t="s">
        <v>477</v>
      </c>
      <c r="J147" s="25" t="s">
        <v>478</v>
      </c>
      <c r="K147" s="126" t="s">
        <v>2014</v>
      </c>
      <c r="L147" s="27">
        <v>44498</v>
      </c>
      <c r="M147" s="19">
        <v>44661</v>
      </c>
      <c r="N147" s="19">
        <v>44664</v>
      </c>
      <c r="O147" s="24">
        <v>2080.5598880685311</v>
      </c>
      <c r="P147" s="24">
        <v>1040.2799440342656</v>
      </c>
      <c r="Q147" s="40">
        <f t="shared" ref="Q147:Q161" si="7">P147/O147</f>
        <v>0.5</v>
      </c>
      <c r="R147" s="27">
        <v>44774</v>
      </c>
      <c r="S147" s="25">
        <v>9207121</v>
      </c>
      <c r="T147" s="23" t="s">
        <v>836</v>
      </c>
      <c r="U147" s="25"/>
      <c r="V147" s="94" t="s">
        <v>1895</v>
      </c>
      <c r="W147" s="128" t="s">
        <v>2017</v>
      </c>
    </row>
    <row r="148" spans="1:23" s="72" customFormat="1" ht="35.15" customHeight="1" x14ac:dyDescent="0.3">
      <c r="A148" s="25" t="s">
        <v>690</v>
      </c>
      <c r="B148" s="26" t="s">
        <v>691</v>
      </c>
      <c r="C148" s="26" t="s">
        <v>692</v>
      </c>
      <c r="D148" s="42" t="s">
        <v>693</v>
      </c>
      <c r="E148" s="26" t="s">
        <v>801</v>
      </c>
      <c r="F148" s="12" t="s">
        <v>0</v>
      </c>
      <c r="G148" s="19" t="s">
        <v>6</v>
      </c>
      <c r="H148" s="26" t="s">
        <v>15</v>
      </c>
      <c r="I148" s="25" t="s">
        <v>477</v>
      </c>
      <c r="J148" s="25" t="s">
        <v>478</v>
      </c>
      <c r="K148" s="126" t="s">
        <v>2014</v>
      </c>
      <c r="L148" s="27">
        <v>44498</v>
      </c>
      <c r="M148" s="19">
        <v>44661</v>
      </c>
      <c r="N148" s="19">
        <v>44664</v>
      </c>
      <c r="O148" s="24">
        <v>3058.89582090965</v>
      </c>
      <c r="P148" s="24">
        <v>1529.447910454825</v>
      </c>
      <c r="Q148" s="40">
        <f t="shared" si="7"/>
        <v>0.5</v>
      </c>
      <c r="R148" s="27">
        <v>44774</v>
      </c>
      <c r="S148" s="25">
        <v>9207133</v>
      </c>
      <c r="T148" s="23" t="s">
        <v>836</v>
      </c>
      <c r="U148" s="25"/>
      <c r="V148" s="94" t="s">
        <v>1895</v>
      </c>
      <c r="W148" s="128" t="s">
        <v>2017</v>
      </c>
    </row>
    <row r="149" spans="1:23" s="72" customFormat="1" ht="35.15" customHeight="1" x14ac:dyDescent="0.3">
      <c r="A149" s="35" t="s">
        <v>694</v>
      </c>
      <c r="B149" s="26" t="s">
        <v>695</v>
      </c>
      <c r="C149" s="43"/>
      <c r="D149" s="42" t="s">
        <v>696</v>
      </c>
      <c r="E149" s="26" t="s">
        <v>802</v>
      </c>
      <c r="F149" s="12" t="s">
        <v>0</v>
      </c>
      <c r="G149" s="19" t="s">
        <v>343</v>
      </c>
      <c r="H149" s="26" t="s">
        <v>45</v>
      </c>
      <c r="I149" s="25" t="s">
        <v>477</v>
      </c>
      <c r="J149" s="25" t="s">
        <v>478</v>
      </c>
      <c r="K149" s="126" t="s">
        <v>2014</v>
      </c>
      <c r="L149" s="27">
        <v>44491</v>
      </c>
      <c r="M149" s="19">
        <v>44661</v>
      </c>
      <c r="N149" s="19">
        <v>44664</v>
      </c>
      <c r="O149" s="24">
        <v>13046.797860760091</v>
      </c>
      <c r="P149" s="24">
        <v>6523.3989303800454</v>
      </c>
      <c r="Q149" s="40">
        <f t="shared" si="7"/>
        <v>0.5</v>
      </c>
      <c r="R149" s="27">
        <v>44774</v>
      </c>
      <c r="S149" s="25">
        <v>9207144</v>
      </c>
      <c r="T149" s="23" t="s">
        <v>836</v>
      </c>
      <c r="U149" s="25"/>
      <c r="V149" s="94" t="s">
        <v>1895</v>
      </c>
      <c r="W149" s="128" t="s">
        <v>2017</v>
      </c>
    </row>
    <row r="150" spans="1:23" s="72" customFormat="1" ht="35.15" customHeight="1" x14ac:dyDescent="0.3">
      <c r="A150" s="35" t="s">
        <v>697</v>
      </c>
      <c r="B150" s="26" t="s">
        <v>698</v>
      </c>
      <c r="C150" s="26" t="s">
        <v>699</v>
      </c>
      <c r="D150" s="42" t="s">
        <v>700</v>
      </c>
      <c r="E150" s="26" t="s">
        <v>803</v>
      </c>
      <c r="F150" s="12" t="s">
        <v>0</v>
      </c>
      <c r="G150" s="19" t="s">
        <v>6</v>
      </c>
      <c r="H150" s="26" t="s">
        <v>15</v>
      </c>
      <c r="I150" s="25" t="s">
        <v>477</v>
      </c>
      <c r="J150" s="25" t="s">
        <v>478</v>
      </c>
      <c r="K150" s="126" t="s">
        <v>2014</v>
      </c>
      <c r="L150" s="27">
        <v>44502</v>
      </c>
      <c r="M150" s="19">
        <v>44661</v>
      </c>
      <c r="N150" s="19">
        <v>44664</v>
      </c>
      <c r="O150" s="24">
        <v>1883.5979104548251</v>
      </c>
      <c r="P150" s="24">
        <v>941.79895522741253</v>
      </c>
      <c r="Q150" s="40">
        <f t="shared" si="7"/>
        <v>0.5</v>
      </c>
      <c r="R150" s="27">
        <v>44774</v>
      </c>
      <c r="S150" s="25">
        <v>9207165</v>
      </c>
      <c r="T150" s="23" t="s">
        <v>836</v>
      </c>
      <c r="U150" s="25"/>
      <c r="V150" s="94" t="s">
        <v>1895</v>
      </c>
      <c r="W150" s="128" t="s">
        <v>2017</v>
      </c>
    </row>
    <row r="151" spans="1:23" s="72" customFormat="1" ht="35.15" customHeight="1" x14ac:dyDescent="0.3">
      <c r="A151" s="25" t="s">
        <v>701</v>
      </c>
      <c r="B151" s="26" t="s">
        <v>702</v>
      </c>
      <c r="C151" s="26" t="s">
        <v>703</v>
      </c>
      <c r="D151" s="42" t="s">
        <v>704</v>
      </c>
      <c r="E151" s="26" t="s">
        <v>804</v>
      </c>
      <c r="F151" s="12" t="s">
        <v>0</v>
      </c>
      <c r="G151" s="19" t="s">
        <v>6</v>
      </c>
      <c r="H151" s="26" t="s">
        <v>15</v>
      </c>
      <c r="I151" s="25" t="s">
        <v>477</v>
      </c>
      <c r="J151" s="25" t="s">
        <v>478</v>
      </c>
      <c r="K151" s="126" t="s">
        <v>2014</v>
      </c>
      <c r="L151" s="27">
        <v>44495</v>
      </c>
      <c r="M151" s="19">
        <v>44661</v>
      </c>
      <c r="N151" s="19">
        <v>44664</v>
      </c>
      <c r="O151" s="24">
        <v>2823.3376406834204</v>
      </c>
      <c r="P151" s="24">
        <v>1411.6688203417102</v>
      </c>
      <c r="Q151" s="40">
        <f t="shared" si="7"/>
        <v>0.5</v>
      </c>
      <c r="R151" s="27">
        <v>44774</v>
      </c>
      <c r="S151" s="25">
        <v>9207169</v>
      </c>
      <c r="T151" s="23" t="s">
        <v>836</v>
      </c>
      <c r="U151" s="25"/>
      <c r="V151" s="94" t="s">
        <v>1895</v>
      </c>
      <c r="W151" s="128" t="s">
        <v>2017</v>
      </c>
    </row>
    <row r="152" spans="1:23" s="72" customFormat="1" ht="35.15" customHeight="1" x14ac:dyDescent="0.3">
      <c r="A152" s="25" t="s">
        <v>705</v>
      </c>
      <c r="B152" s="26" t="s">
        <v>706</v>
      </c>
      <c r="C152" s="26"/>
      <c r="D152" s="42" t="s">
        <v>707</v>
      </c>
      <c r="E152" s="26" t="s">
        <v>805</v>
      </c>
      <c r="F152" s="12" t="s">
        <v>0</v>
      </c>
      <c r="G152" s="19" t="s">
        <v>343</v>
      </c>
      <c r="H152" s="26" t="s">
        <v>45</v>
      </c>
      <c r="I152" s="25" t="s">
        <v>477</v>
      </c>
      <c r="J152" s="25" t="s">
        <v>478</v>
      </c>
      <c r="K152" s="126" t="s">
        <v>2014</v>
      </c>
      <c r="L152" s="27">
        <v>44490</v>
      </c>
      <c r="M152" s="19">
        <v>44661</v>
      </c>
      <c r="N152" s="19">
        <v>44664</v>
      </c>
      <c r="O152" s="24">
        <v>12626.931194093424</v>
      </c>
      <c r="P152" s="24">
        <v>6313.465597046712</v>
      </c>
      <c r="Q152" s="40">
        <f t="shared" si="7"/>
        <v>0.5</v>
      </c>
      <c r="R152" s="27">
        <v>44774</v>
      </c>
      <c r="S152" s="25">
        <v>9207174</v>
      </c>
      <c r="T152" s="23" t="s">
        <v>836</v>
      </c>
      <c r="U152" s="25"/>
      <c r="V152" s="94" t="s">
        <v>1895</v>
      </c>
      <c r="W152" s="128" t="s">
        <v>2017</v>
      </c>
    </row>
    <row r="153" spans="1:23" s="72" customFormat="1" ht="35.15" customHeight="1" x14ac:dyDescent="0.3">
      <c r="A153" s="25" t="s">
        <v>708</v>
      </c>
      <c r="B153" s="26" t="s">
        <v>709</v>
      </c>
      <c r="C153" s="26" t="s">
        <v>710</v>
      </c>
      <c r="D153" s="42" t="s">
        <v>711</v>
      </c>
      <c r="E153" s="26" t="s">
        <v>806</v>
      </c>
      <c r="F153" s="12" t="s">
        <v>0</v>
      </c>
      <c r="G153" s="19" t="s">
        <v>6</v>
      </c>
      <c r="H153" s="26" t="s">
        <v>15</v>
      </c>
      <c r="I153" s="25" t="s">
        <v>477</v>
      </c>
      <c r="J153" s="25" t="s">
        <v>478</v>
      </c>
      <c r="K153" s="126" t="s">
        <v>2014</v>
      </c>
      <c r="L153" s="27">
        <v>44508</v>
      </c>
      <c r="M153" s="19">
        <v>44661</v>
      </c>
      <c r="N153" s="19">
        <v>44664</v>
      </c>
      <c r="O153" s="24">
        <v>3650.1558209096502</v>
      </c>
      <c r="P153" s="24">
        <v>1825.0779104548251</v>
      </c>
      <c r="Q153" s="40">
        <f t="shared" si="7"/>
        <v>0.5</v>
      </c>
      <c r="R153" s="27">
        <v>44774</v>
      </c>
      <c r="S153" s="25">
        <v>9207178</v>
      </c>
      <c r="T153" s="23" t="s">
        <v>836</v>
      </c>
      <c r="U153" s="25"/>
      <c r="V153" s="94" t="s">
        <v>1895</v>
      </c>
      <c r="W153" s="128" t="s">
        <v>2017</v>
      </c>
    </row>
    <row r="154" spans="1:23" s="72" customFormat="1" ht="35.15" customHeight="1" x14ac:dyDescent="0.3">
      <c r="A154" s="25" t="s">
        <v>712</v>
      </c>
      <c r="B154" s="26" t="s">
        <v>713</v>
      </c>
      <c r="C154" s="26" t="s">
        <v>714</v>
      </c>
      <c r="D154" s="42" t="s">
        <v>715</v>
      </c>
      <c r="E154" s="26" t="s">
        <v>807</v>
      </c>
      <c r="F154" s="12" t="s">
        <v>0</v>
      </c>
      <c r="G154" s="19" t="s">
        <v>6</v>
      </c>
      <c r="H154" s="26" t="s">
        <v>15</v>
      </c>
      <c r="I154" s="25" t="s">
        <v>477</v>
      </c>
      <c r="J154" s="25" t="s">
        <v>478</v>
      </c>
      <c r="K154" s="126" t="s">
        <v>2014</v>
      </c>
      <c r="L154" s="27">
        <v>44502</v>
      </c>
      <c r="M154" s="19">
        <v>44661</v>
      </c>
      <c r="N154" s="19">
        <v>44664</v>
      </c>
      <c r="O154" s="24">
        <v>2926.9142388186847</v>
      </c>
      <c r="P154" s="24">
        <v>1463.4571194093423</v>
      </c>
      <c r="Q154" s="40">
        <f t="shared" si="7"/>
        <v>0.5</v>
      </c>
      <c r="R154" s="27">
        <v>44774</v>
      </c>
      <c r="S154" s="25">
        <v>9207190</v>
      </c>
      <c r="T154" s="23" t="s">
        <v>836</v>
      </c>
      <c r="U154" s="25"/>
      <c r="V154" s="94" t="s">
        <v>1895</v>
      </c>
      <c r="W154" s="128" t="s">
        <v>2017</v>
      </c>
    </row>
    <row r="155" spans="1:23" s="72" customFormat="1" ht="35.15" customHeight="1" x14ac:dyDescent="0.3">
      <c r="A155" s="25" t="s">
        <v>716</v>
      </c>
      <c r="B155" s="26" t="s">
        <v>717</v>
      </c>
      <c r="C155" s="26" t="s">
        <v>718</v>
      </c>
      <c r="D155" s="42" t="s">
        <v>719</v>
      </c>
      <c r="E155" s="26" t="s">
        <v>808</v>
      </c>
      <c r="F155" s="12" t="s">
        <v>0</v>
      </c>
      <c r="G155" s="19" t="s">
        <v>6</v>
      </c>
      <c r="H155" s="26" t="s">
        <v>15</v>
      </c>
      <c r="I155" s="25" t="s">
        <v>477</v>
      </c>
      <c r="J155" s="25" t="s">
        <v>478</v>
      </c>
      <c r="K155" s="126" t="s">
        <v>2014</v>
      </c>
      <c r="L155" s="27">
        <v>44494</v>
      </c>
      <c r="M155" s="19">
        <v>44661</v>
      </c>
      <c r="N155" s="19">
        <v>44664</v>
      </c>
      <c r="O155" s="24">
        <v>5685.3916418192994</v>
      </c>
      <c r="P155" s="24">
        <v>2842.6958209096497</v>
      </c>
      <c r="Q155" s="40">
        <f t="shared" si="7"/>
        <v>0.5</v>
      </c>
      <c r="R155" s="27">
        <v>44774</v>
      </c>
      <c r="S155" s="25">
        <v>9207191</v>
      </c>
      <c r="T155" s="23" t="s">
        <v>836</v>
      </c>
      <c r="U155" s="25"/>
      <c r="V155" s="94" t="s">
        <v>1895</v>
      </c>
      <c r="W155" s="128" t="s">
        <v>2017</v>
      </c>
    </row>
    <row r="156" spans="1:23" s="72" customFormat="1" ht="35.15" customHeight="1" x14ac:dyDescent="0.3">
      <c r="A156" s="25" t="s">
        <v>720</v>
      </c>
      <c r="B156" s="26" t="s">
        <v>721</v>
      </c>
      <c r="C156" s="26" t="s">
        <v>722</v>
      </c>
      <c r="D156" s="42" t="s">
        <v>723</v>
      </c>
      <c r="E156" s="26" t="s">
        <v>809</v>
      </c>
      <c r="F156" s="12" t="s">
        <v>0</v>
      </c>
      <c r="G156" s="19" t="s">
        <v>6</v>
      </c>
      <c r="H156" s="26" t="s">
        <v>15</v>
      </c>
      <c r="I156" s="25" t="s">
        <v>477</v>
      </c>
      <c r="J156" s="25" t="s">
        <v>478</v>
      </c>
      <c r="K156" s="126" t="s">
        <v>2014</v>
      </c>
      <c r="L156" s="27">
        <v>44502</v>
      </c>
      <c r="M156" s="19">
        <v>44661</v>
      </c>
      <c r="N156" s="19">
        <v>44664</v>
      </c>
      <c r="O156" s="24">
        <v>2830.0043073500874</v>
      </c>
      <c r="P156" s="24">
        <v>1415.0021536750437</v>
      </c>
      <c r="Q156" s="40">
        <f t="shared" si="7"/>
        <v>0.5</v>
      </c>
      <c r="R156" s="27">
        <v>44774</v>
      </c>
      <c r="S156" s="25">
        <v>9207196</v>
      </c>
      <c r="T156" s="23" t="s">
        <v>836</v>
      </c>
      <c r="U156" s="25"/>
      <c r="V156" s="94" t="s">
        <v>1895</v>
      </c>
      <c r="W156" s="128" t="s">
        <v>2017</v>
      </c>
    </row>
    <row r="157" spans="1:23" s="72" customFormat="1" ht="35.15" customHeight="1" x14ac:dyDescent="0.3">
      <c r="A157" s="25" t="s">
        <v>724</v>
      </c>
      <c r="B157" s="26" t="s">
        <v>725</v>
      </c>
      <c r="C157" s="26" t="s">
        <v>726</v>
      </c>
      <c r="D157" s="42" t="s">
        <v>727</v>
      </c>
      <c r="E157" s="26" t="s">
        <v>810</v>
      </c>
      <c r="F157" s="12" t="s">
        <v>0</v>
      </c>
      <c r="G157" s="19" t="s">
        <v>6</v>
      </c>
      <c r="H157" s="26" t="s">
        <v>15</v>
      </c>
      <c r="I157" s="25" t="s">
        <v>477</v>
      </c>
      <c r="J157" s="25" t="s">
        <v>478</v>
      </c>
      <c r="K157" s="126" t="s">
        <v>2014</v>
      </c>
      <c r="L157" s="27">
        <v>44531</v>
      </c>
      <c r="M157" s="19">
        <v>44661</v>
      </c>
      <c r="N157" s="19">
        <v>44664</v>
      </c>
      <c r="O157" s="24">
        <v>3064.29582090965</v>
      </c>
      <c r="P157" s="24">
        <v>1532.147910454825</v>
      </c>
      <c r="Q157" s="40">
        <f t="shared" si="7"/>
        <v>0.5</v>
      </c>
      <c r="R157" s="27">
        <v>44774</v>
      </c>
      <c r="S157" s="25">
        <v>9207198</v>
      </c>
      <c r="T157" s="23" t="s">
        <v>836</v>
      </c>
      <c r="U157" s="25"/>
      <c r="V157" s="94" t="s">
        <v>1895</v>
      </c>
      <c r="W157" s="128" t="s">
        <v>2017</v>
      </c>
    </row>
    <row r="158" spans="1:23" s="72" customFormat="1" ht="35.15" customHeight="1" x14ac:dyDescent="0.3">
      <c r="A158" s="25" t="s">
        <v>728</v>
      </c>
      <c r="B158" s="26" t="s">
        <v>729</v>
      </c>
      <c r="C158" s="26" t="s">
        <v>730</v>
      </c>
      <c r="D158" s="42" t="s">
        <v>731</v>
      </c>
      <c r="E158" s="26" t="s">
        <v>811</v>
      </c>
      <c r="F158" s="12" t="s">
        <v>0</v>
      </c>
      <c r="G158" s="19" t="s">
        <v>6</v>
      </c>
      <c r="H158" s="26" t="s">
        <v>15</v>
      </c>
      <c r="I158" s="25" t="s">
        <v>477</v>
      </c>
      <c r="J158" s="25" t="s">
        <v>478</v>
      </c>
      <c r="K158" s="126" t="s">
        <v>2014</v>
      </c>
      <c r="L158" s="27">
        <v>44494</v>
      </c>
      <c r="M158" s="19">
        <v>44661</v>
      </c>
      <c r="N158" s="19">
        <v>44664</v>
      </c>
      <c r="O158" s="24">
        <v>5040.9137313644742</v>
      </c>
      <c r="P158" s="24">
        <v>2520.4568656822371</v>
      </c>
      <c r="Q158" s="40">
        <f t="shared" si="7"/>
        <v>0.5</v>
      </c>
      <c r="R158" s="27">
        <v>44774</v>
      </c>
      <c r="S158" s="25">
        <v>9207202</v>
      </c>
      <c r="T158" s="23" t="s">
        <v>836</v>
      </c>
      <c r="U158" s="25"/>
      <c r="V158" s="94" t="s">
        <v>1895</v>
      </c>
      <c r="W158" s="128" t="s">
        <v>2017</v>
      </c>
    </row>
    <row r="159" spans="1:23" s="72" customFormat="1" ht="35.15" customHeight="1" x14ac:dyDescent="0.3">
      <c r="A159" s="35" t="s">
        <v>732</v>
      </c>
      <c r="B159" s="26" t="s">
        <v>733</v>
      </c>
      <c r="C159" s="26"/>
      <c r="D159" s="42" t="s">
        <v>734</v>
      </c>
      <c r="E159" s="26" t="s">
        <v>812</v>
      </c>
      <c r="F159" s="12" t="s">
        <v>0</v>
      </c>
      <c r="G159" s="19" t="s">
        <v>6</v>
      </c>
      <c r="H159" s="26" t="s">
        <v>45</v>
      </c>
      <c r="I159" s="25" t="s">
        <v>477</v>
      </c>
      <c r="J159" s="25" t="s">
        <v>478</v>
      </c>
      <c r="K159" s="126" t="s">
        <v>2014</v>
      </c>
      <c r="L159" s="27">
        <v>44490</v>
      </c>
      <c r="M159" s="19">
        <v>44661</v>
      </c>
      <c r="N159" s="19">
        <v>44664</v>
      </c>
      <c r="O159" s="24">
        <v>6441.0655970467124</v>
      </c>
      <c r="P159" s="24">
        <v>3220.5327985233562</v>
      </c>
      <c r="Q159" s="40">
        <f t="shared" si="7"/>
        <v>0.5</v>
      </c>
      <c r="R159" s="27">
        <v>44774</v>
      </c>
      <c r="S159" s="25">
        <v>9207205</v>
      </c>
      <c r="T159" s="23" t="s">
        <v>836</v>
      </c>
      <c r="U159" s="25"/>
      <c r="V159" s="94" t="s">
        <v>1895</v>
      </c>
      <c r="W159" s="128" t="s">
        <v>2017</v>
      </c>
    </row>
    <row r="160" spans="1:23" s="72" customFormat="1" ht="35.15" customHeight="1" x14ac:dyDescent="0.3">
      <c r="A160" s="25" t="s">
        <v>735</v>
      </c>
      <c r="B160" s="26" t="s">
        <v>353</v>
      </c>
      <c r="C160" s="26"/>
      <c r="D160" s="42" t="s">
        <v>736</v>
      </c>
      <c r="E160" s="26" t="s">
        <v>813</v>
      </c>
      <c r="F160" s="12" t="s">
        <v>0</v>
      </c>
      <c r="G160" s="19" t="s">
        <v>6</v>
      </c>
      <c r="H160" s="26" t="s">
        <v>45</v>
      </c>
      <c r="I160" s="12" t="s">
        <v>737</v>
      </c>
      <c r="J160" s="25" t="s">
        <v>478</v>
      </c>
      <c r="K160" s="126" t="s">
        <v>2014</v>
      </c>
      <c r="L160" s="27">
        <v>43700</v>
      </c>
      <c r="M160" s="19">
        <v>44661</v>
      </c>
      <c r="N160" s="19">
        <v>44664</v>
      </c>
      <c r="O160" s="24">
        <v>3270</v>
      </c>
      <c r="P160" s="24">
        <v>1635</v>
      </c>
      <c r="Q160" s="40">
        <f t="shared" si="7"/>
        <v>0.5</v>
      </c>
      <c r="R160" s="27">
        <v>44774</v>
      </c>
      <c r="S160" s="25">
        <v>9207206</v>
      </c>
      <c r="T160" s="23" t="s">
        <v>836</v>
      </c>
      <c r="U160" s="25"/>
      <c r="V160" s="94" t="s">
        <v>1895</v>
      </c>
      <c r="W160" s="128" t="s">
        <v>2017</v>
      </c>
    </row>
    <row r="161" spans="1:23" s="72" customFormat="1" ht="35.15" customHeight="1" x14ac:dyDescent="0.3">
      <c r="A161" s="25" t="s">
        <v>738</v>
      </c>
      <c r="B161" s="26" t="s">
        <v>739</v>
      </c>
      <c r="C161" s="26"/>
      <c r="D161" s="42" t="s">
        <v>740</v>
      </c>
      <c r="E161" s="26" t="s">
        <v>814</v>
      </c>
      <c r="F161" s="12" t="s">
        <v>0</v>
      </c>
      <c r="G161" s="19" t="s">
        <v>6</v>
      </c>
      <c r="H161" s="26" t="s">
        <v>15</v>
      </c>
      <c r="I161" s="12" t="s">
        <v>741</v>
      </c>
      <c r="J161" s="25" t="s">
        <v>478</v>
      </c>
      <c r="K161" s="126" t="s">
        <v>2014</v>
      </c>
      <c r="L161" s="27">
        <v>44517</v>
      </c>
      <c r="M161" s="19">
        <v>44661</v>
      </c>
      <c r="N161" s="19">
        <v>44664</v>
      </c>
      <c r="O161" s="24">
        <v>5143.25</v>
      </c>
      <c r="P161" s="24">
        <v>2571.625</v>
      </c>
      <c r="Q161" s="40">
        <f t="shared" si="7"/>
        <v>0.5</v>
      </c>
      <c r="R161" s="27">
        <v>44774</v>
      </c>
      <c r="S161" s="25">
        <v>9207208</v>
      </c>
      <c r="T161" s="23" t="s">
        <v>836</v>
      </c>
      <c r="U161" s="25"/>
      <c r="V161" s="94" t="s">
        <v>1895</v>
      </c>
      <c r="W161" s="128" t="s">
        <v>2017</v>
      </c>
    </row>
    <row r="162" spans="1:23" s="72" customFormat="1" ht="35.15" customHeight="1" x14ac:dyDescent="0.3">
      <c r="A162" s="25" t="s">
        <v>816</v>
      </c>
      <c r="B162" s="26" t="s">
        <v>817</v>
      </c>
      <c r="C162" s="26"/>
      <c r="D162" s="42" t="s">
        <v>818</v>
      </c>
      <c r="E162" s="26" t="s">
        <v>831</v>
      </c>
      <c r="F162" s="12" t="s">
        <v>0</v>
      </c>
      <c r="G162" s="9" t="s">
        <v>6</v>
      </c>
      <c r="H162" s="9" t="s">
        <v>15</v>
      </c>
      <c r="I162" s="35" t="s">
        <v>819</v>
      </c>
      <c r="J162" s="35" t="s">
        <v>820</v>
      </c>
      <c r="K162" s="126" t="s">
        <v>2014</v>
      </c>
      <c r="L162" s="46">
        <v>44334</v>
      </c>
      <c r="M162" s="19">
        <v>44348</v>
      </c>
      <c r="N162" s="19">
        <v>44693</v>
      </c>
      <c r="O162" s="24">
        <v>13200</v>
      </c>
      <c r="P162" s="24">
        <f>O162*Q162</f>
        <v>9120.0120000000006</v>
      </c>
      <c r="Q162" s="45">
        <v>0.69091000000000002</v>
      </c>
      <c r="R162" s="27">
        <v>44774</v>
      </c>
      <c r="S162" s="12">
        <v>9207224</v>
      </c>
      <c r="T162" s="12" t="s">
        <v>837</v>
      </c>
      <c r="U162" s="12"/>
      <c r="V162" s="94" t="s">
        <v>1895</v>
      </c>
      <c r="W162" s="128" t="s">
        <v>2017</v>
      </c>
    </row>
    <row r="163" spans="1:23" s="72" customFormat="1" ht="35.15" customHeight="1" x14ac:dyDescent="0.3">
      <c r="A163" s="25" t="s">
        <v>821</v>
      </c>
      <c r="B163" s="26" t="s">
        <v>822</v>
      </c>
      <c r="C163" s="47"/>
      <c r="D163" s="42" t="s">
        <v>823</v>
      </c>
      <c r="E163" s="26" t="s">
        <v>832</v>
      </c>
      <c r="F163" s="12" t="s">
        <v>0</v>
      </c>
      <c r="G163" s="9" t="s">
        <v>6</v>
      </c>
      <c r="H163" s="9" t="s">
        <v>194</v>
      </c>
      <c r="I163" s="35" t="s">
        <v>824</v>
      </c>
      <c r="J163" s="35" t="s">
        <v>825</v>
      </c>
      <c r="K163" s="126" t="s">
        <v>2014</v>
      </c>
      <c r="L163" s="19">
        <v>44432</v>
      </c>
      <c r="M163" s="19">
        <v>44440</v>
      </c>
      <c r="N163" s="19">
        <v>44672</v>
      </c>
      <c r="O163" s="24">
        <v>6680</v>
      </c>
      <c r="P163" s="24">
        <f>O163*Q163</f>
        <v>5035.9852000000001</v>
      </c>
      <c r="Q163" s="45">
        <v>0.75388999999999995</v>
      </c>
      <c r="R163" s="27">
        <v>44774</v>
      </c>
      <c r="S163" s="12">
        <v>9207226</v>
      </c>
      <c r="T163" s="12" t="s">
        <v>837</v>
      </c>
      <c r="U163" s="12"/>
      <c r="V163" s="94" t="s">
        <v>1895</v>
      </c>
      <c r="W163" s="128" t="s">
        <v>2017</v>
      </c>
    </row>
    <row r="164" spans="1:23" s="72" customFormat="1" ht="35.15" customHeight="1" x14ac:dyDescent="0.3">
      <c r="A164" s="52" t="s">
        <v>830</v>
      </c>
      <c r="B164" s="26" t="s">
        <v>826</v>
      </c>
      <c r="C164" s="53"/>
      <c r="D164" s="42" t="s">
        <v>827</v>
      </c>
      <c r="E164" s="9" t="s">
        <v>833</v>
      </c>
      <c r="F164" s="12" t="s">
        <v>0</v>
      </c>
      <c r="G164" s="9" t="s">
        <v>14</v>
      </c>
      <c r="H164" s="9" t="s">
        <v>194</v>
      </c>
      <c r="I164" s="12" t="s">
        <v>828</v>
      </c>
      <c r="J164" s="12" t="s">
        <v>829</v>
      </c>
      <c r="K164" s="126" t="s">
        <v>2014</v>
      </c>
      <c r="L164" s="19">
        <v>44698</v>
      </c>
      <c r="M164" s="19">
        <v>44698</v>
      </c>
      <c r="N164" s="19">
        <v>44762</v>
      </c>
      <c r="O164" s="24">
        <v>19970</v>
      </c>
      <c r="P164" s="24">
        <v>13979</v>
      </c>
      <c r="Q164" s="40">
        <f>P164/O164</f>
        <v>0.7</v>
      </c>
      <c r="R164" s="19">
        <v>44774</v>
      </c>
      <c r="S164" s="12">
        <v>9230220</v>
      </c>
      <c r="T164" s="12" t="s">
        <v>838</v>
      </c>
      <c r="U164" s="12"/>
      <c r="V164" s="94" t="s">
        <v>1895</v>
      </c>
      <c r="W164" s="128" t="s">
        <v>2017</v>
      </c>
    </row>
    <row r="165" spans="1:23" customFormat="1" ht="35.15" customHeight="1" x14ac:dyDescent="0.3">
      <c r="A165" s="25" t="s">
        <v>839</v>
      </c>
      <c r="B165" s="26" t="s">
        <v>840</v>
      </c>
      <c r="C165" s="26"/>
      <c r="D165" s="12" t="s">
        <v>841</v>
      </c>
      <c r="E165" s="26" t="s">
        <v>855</v>
      </c>
      <c r="F165" s="25" t="s">
        <v>0</v>
      </c>
      <c r="G165" s="19" t="s">
        <v>6</v>
      </c>
      <c r="H165" s="26" t="s">
        <v>45</v>
      </c>
      <c r="I165" s="25" t="s">
        <v>842</v>
      </c>
      <c r="J165" s="25" t="s">
        <v>843</v>
      </c>
      <c r="K165" s="126" t="s">
        <v>2014</v>
      </c>
      <c r="L165" s="27">
        <v>44524</v>
      </c>
      <c r="M165" s="27">
        <v>44684</v>
      </c>
      <c r="N165" s="27">
        <v>44687</v>
      </c>
      <c r="O165" s="24">
        <v>10430.414599358972</v>
      </c>
      <c r="P165" s="24">
        <f t="shared" ref="P165:P170" si="8">O165*Q165</f>
        <v>5215.2072996794859</v>
      </c>
      <c r="Q165" s="36">
        <v>0.5</v>
      </c>
      <c r="R165" s="27">
        <v>44776</v>
      </c>
      <c r="S165" s="25">
        <v>9211913</v>
      </c>
      <c r="T165" s="25" t="s">
        <v>869</v>
      </c>
      <c r="U165" s="25"/>
      <c r="V165" s="94" t="s">
        <v>1895</v>
      </c>
      <c r="W165" s="128" t="s">
        <v>2017</v>
      </c>
    </row>
    <row r="166" spans="1:23" customFormat="1" ht="35.15" customHeight="1" x14ac:dyDescent="0.3">
      <c r="A166" s="25" t="s">
        <v>844</v>
      </c>
      <c r="B166" s="26" t="s">
        <v>845</v>
      </c>
      <c r="C166" s="26"/>
      <c r="D166" s="12" t="s">
        <v>846</v>
      </c>
      <c r="E166" s="26" t="s">
        <v>856</v>
      </c>
      <c r="F166" s="25" t="s">
        <v>0</v>
      </c>
      <c r="G166" s="19" t="s">
        <v>6</v>
      </c>
      <c r="H166" s="26" t="s">
        <v>45</v>
      </c>
      <c r="I166" s="25" t="s">
        <v>842</v>
      </c>
      <c r="J166" s="25" t="s">
        <v>843</v>
      </c>
      <c r="K166" s="126" t="s">
        <v>2014</v>
      </c>
      <c r="L166" s="27">
        <v>44516</v>
      </c>
      <c r="M166" s="27">
        <v>44684</v>
      </c>
      <c r="N166" s="27">
        <v>44687</v>
      </c>
      <c r="O166" s="24">
        <v>8983.9746955128212</v>
      </c>
      <c r="P166" s="24">
        <f t="shared" si="8"/>
        <v>4491.9873477564106</v>
      </c>
      <c r="Q166" s="36">
        <v>0.5</v>
      </c>
      <c r="R166" s="27">
        <v>44776</v>
      </c>
      <c r="S166" s="25">
        <v>9211923</v>
      </c>
      <c r="T166" s="25" t="s">
        <v>869</v>
      </c>
      <c r="U166" s="25"/>
      <c r="V166" s="94" t="s">
        <v>1895</v>
      </c>
      <c r="W166" s="128" t="s">
        <v>2017</v>
      </c>
    </row>
    <row r="167" spans="1:23" customFormat="1" ht="35.15" customHeight="1" x14ac:dyDescent="0.3">
      <c r="A167" s="25" t="s">
        <v>847</v>
      </c>
      <c r="B167" s="26" t="s">
        <v>848</v>
      </c>
      <c r="C167" s="26"/>
      <c r="D167" s="26" t="s">
        <v>849</v>
      </c>
      <c r="E167" s="26" t="s">
        <v>857</v>
      </c>
      <c r="F167" s="25" t="s">
        <v>0</v>
      </c>
      <c r="G167" s="19" t="s">
        <v>6</v>
      </c>
      <c r="H167" s="26" t="s">
        <v>1</v>
      </c>
      <c r="I167" s="25" t="s">
        <v>842</v>
      </c>
      <c r="J167" s="25" t="s">
        <v>843</v>
      </c>
      <c r="K167" s="126" t="s">
        <v>2014</v>
      </c>
      <c r="L167" s="27">
        <v>44518</v>
      </c>
      <c r="M167" s="27">
        <v>44684</v>
      </c>
      <c r="N167" s="27">
        <v>44687</v>
      </c>
      <c r="O167" s="24">
        <v>12112.634551282052</v>
      </c>
      <c r="P167" s="24">
        <f t="shared" si="8"/>
        <v>6056.3172756410258</v>
      </c>
      <c r="Q167" s="36">
        <v>0.5</v>
      </c>
      <c r="R167" s="27">
        <v>44776</v>
      </c>
      <c r="S167" s="25">
        <v>9211934</v>
      </c>
      <c r="T167" s="25" t="s">
        <v>869</v>
      </c>
      <c r="U167" s="25"/>
      <c r="V167" s="94" t="s">
        <v>1895</v>
      </c>
      <c r="W167" s="128" t="s">
        <v>2017</v>
      </c>
    </row>
    <row r="168" spans="1:23" s="72" customFormat="1" ht="35.15" customHeight="1" x14ac:dyDescent="0.3">
      <c r="A168" s="25" t="s">
        <v>352</v>
      </c>
      <c r="B168" s="26" t="s">
        <v>353</v>
      </c>
      <c r="C168" s="26"/>
      <c r="D168" s="12" t="s">
        <v>354</v>
      </c>
      <c r="E168" s="26" t="s">
        <v>858</v>
      </c>
      <c r="F168" s="25" t="s">
        <v>0</v>
      </c>
      <c r="G168" s="19" t="s">
        <v>6</v>
      </c>
      <c r="H168" s="26" t="s">
        <v>45</v>
      </c>
      <c r="I168" s="25" t="s">
        <v>842</v>
      </c>
      <c r="J168" s="25" t="s">
        <v>843</v>
      </c>
      <c r="K168" s="126" t="s">
        <v>2014</v>
      </c>
      <c r="L168" s="27">
        <v>44504</v>
      </c>
      <c r="M168" s="27">
        <v>44684</v>
      </c>
      <c r="N168" s="27">
        <v>44687</v>
      </c>
      <c r="O168" s="24">
        <v>10351.34128205128</v>
      </c>
      <c r="P168" s="24">
        <f t="shared" si="8"/>
        <v>5175.6706410256402</v>
      </c>
      <c r="Q168" s="36">
        <v>0.5</v>
      </c>
      <c r="R168" s="27">
        <v>44776</v>
      </c>
      <c r="S168" s="25">
        <v>9211945</v>
      </c>
      <c r="T168" s="25" t="s">
        <v>869</v>
      </c>
      <c r="U168" s="25"/>
      <c r="V168" s="94" t="s">
        <v>1895</v>
      </c>
      <c r="W168" s="128" t="s">
        <v>2017</v>
      </c>
    </row>
    <row r="169" spans="1:23" s="72" customFormat="1" ht="35.15" customHeight="1" x14ac:dyDescent="0.3">
      <c r="A169" s="25" t="s">
        <v>850</v>
      </c>
      <c r="B169" s="26" t="s">
        <v>63</v>
      </c>
      <c r="C169" s="26"/>
      <c r="D169" s="26" t="s">
        <v>851</v>
      </c>
      <c r="E169" s="26" t="s">
        <v>859</v>
      </c>
      <c r="F169" s="25" t="s">
        <v>0</v>
      </c>
      <c r="G169" s="19" t="s">
        <v>6</v>
      </c>
      <c r="H169" s="26" t="s">
        <v>15</v>
      </c>
      <c r="I169" s="25" t="s">
        <v>842</v>
      </c>
      <c r="J169" s="25" t="s">
        <v>843</v>
      </c>
      <c r="K169" s="126" t="s">
        <v>2014</v>
      </c>
      <c r="L169" s="27">
        <v>44571</v>
      </c>
      <c r="M169" s="27">
        <v>44684</v>
      </c>
      <c r="N169" s="27">
        <v>44687</v>
      </c>
      <c r="O169" s="24">
        <v>9466.2835897435889</v>
      </c>
      <c r="P169" s="24">
        <f t="shared" si="8"/>
        <v>4733.1417948717944</v>
      </c>
      <c r="Q169" s="36">
        <v>0.5</v>
      </c>
      <c r="R169" s="27">
        <v>44776</v>
      </c>
      <c r="S169" s="25">
        <v>9211956</v>
      </c>
      <c r="T169" s="25" t="s">
        <v>869</v>
      </c>
      <c r="U169" s="25"/>
      <c r="V169" s="94" t="s">
        <v>1895</v>
      </c>
      <c r="W169" s="128" t="s">
        <v>2017</v>
      </c>
    </row>
    <row r="170" spans="1:23" s="72" customFormat="1" ht="35.15" customHeight="1" x14ac:dyDescent="0.3">
      <c r="A170" s="25" t="s">
        <v>852</v>
      </c>
      <c r="B170" s="26" t="s">
        <v>853</v>
      </c>
      <c r="C170" s="26"/>
      <c r="D170" s="26" t="s">
        <v>854</v>
      </c>
      <c r="E170" s="26" t="s">
        <v>860</v>
      </c>
      <c r="F170" s="25" t="s">
        <v>0</v>
      </c>
      <c r="G170" s="19" t="s">
        <v>6</v>
      </c>
      <c r="H170" s="26" t="s">
        <v>1</v>
      </c>
      <c r="I170" s="25" t="s">
        <v>842</v>
      </c>
      <c r="J170" s="25" t="s">
        <v>843</v>
      </c>
      <c r="K170" s="126" t="s">
        <v>2014</v>
      </c>
      <c r="L170" s="27">
        <v>44523</v>
      </c>
      <c r="M170" s="27">
        <v>44684</v>
      </c>
      <c r="N170" s="27">
        <v>44687</v>
      </c>
      <c r="O170" s="24">
        <v>10581.34128205128</v>
      </c>
      <c r="P170" s="24">
        <f t="shared" si="8"/>
        <v>5290.6706410256402</v>
      </c>
      <c r="Q170" s="36">
        <v>0.5</v>
      </c>
      <c r="R170" s="27">
        <v>44776</v>
      </c>
      <c r="S170" s="25">
        <v>9211959</v>
      </c>
      <c r="T170" s="25" t="s">
        <v>869</v>
      </c>
      <c r="U170" s="25"/>
      <c r="V170" s="94" t="s">
        <v>1895</v>
      </c>
      <c r="W170" s="128" t="s">
        <v>2017</v>
      </c>
    </row>
    <row r="171" spans="1:23" s="72" customFormat="1" ht="35.15" customHeight="1" x14ac:dyDescent="0.3">
      <c r="A171" s="26" t="s">
        <v>866</v>
      </c>
      <c r="B171" s="26" t="s">
        <v>296</v>
      </c>
      <c r="C171" s="26"/>
      <c r="D171" s="26" t="s">
        <v>297</v>
      </c>
      <c r="E171" s="26" t="s">
        <v>863</v>
      </c>
      <c r="F171" s="25" t="s">
        <v>0</v>
      </c>
      <c r="G171" s="26" t="s">
        <v>14</v>
      </c>
      <c r="H171" s="26" t="s">
        <v>45</v>
      </c>
      <c r="I171" s="25" t="s">
        <v>867</v>
      </c>
      <c r="J171" s="35" t="s">
        <v>868</v>
      </c>
      <c r="K171" s="126" t="s">
        <v>2014</v>
      </c>
      <c r="L171" s="27">
        <v>44608</v>
      </c>
      <c r="M171" s="27">
        <v>44621</v>
      </c>
      <c r="N171" s="27">
        <v>44727</v>
      </c>
      <c r="O171" s="24">
        <v>4997.6000000000004</v>
      </c>
      <c r="P171" s="24">
        <v>3498.3</v>
      </c>
      <c r="Q171" s="31">
        <f t="shared" ref="Q171:Q202" si="9">P171/O171</f>
        <v>0.69999599807907797</v>
      </c>
      <c r="R171" s="27">
        <v>44776</v>
      </c>
      <c r="S171" s="25">
        <v>9214218</v>
      </c>
      <c r="T171" s="25" t="s">
        <v>870</v>
      </c>
      <c r="U171" s="25"/>
      <c r="V171" s="94" t="s">
        <v>1895</v>
      </c>
      <c r="W171" s="128" t="s">
        <v>2017</v>
      </c>
    </row>
    <row r="172" spans="1:23" s="72" customFormat="1" ht="35.15" customHeight="1" x14ac:dyDescent="0.3">
      <c r="A172" s="25" t="s">
        <v>861</v>
      </c>
      <c r="B172" s="26" t="s">
        <v>862</v>
      </c>
      <c r="C172" s="26"/>
      <c r="D172" s="26" t="s">
        <v>865</v>
      </c>
      <c r="E172" s="26" t="s">
        <v>864</v>
      </c>
      <c r="F172" s="25" t="s">
        <v>0</v>
      </c>
      <c r="G172" s="26" t="s">
        <v>14</v>
      </c>
      <c r="H172" s="26" t="s">
        <v>45</v>
      </c>
      <c r="I172" s="25" t="s">
        <v>867</v>
      </c>
      <c r="J172" s="35" t="s">
        <v>868</v>
      </c>
      <c r="K172" s="126" t="s">
        <v>2014</v>
      </c>
      <c r="L172" s="27">
        <v>44540</v>
      </c>
      <c r="M172" s="27">
        <v>44545</v>
      </c>
      <c r="N172" s="27">
        <v>44742</v>
      </c>
      <c r="O172" s="24">
        <v>854</v>
      </c>
      <c r="P172" s="24">
        <v>597.79999999999995</v>
      </c>
      <c r="Q172" s="31">
        <f t="shared" si="9"/>
        <v>0.7</v>
      </c>
      <c r="R172" s="27">
        <v>44776</v>
      </c>
      <c r="S172" s="25">
        <v>9214230</v>
      </c>
      <c r="T172" s="25" t="s">
        <v>870</v>
      </c>
      <c r="U172" s="25"/>
      <c r="V172" s="94" t="s">
        <v>1895</v>
      </c>
      <c r="W172" s="128" t="s">
        <v>2017</v>
      </c>
    </row>
    <row r="173" spans="1:23" s="72" customFormat="1" ht="35.15" customHeight="1" x14ac:dyDescent="0.35">
      <c r="A173" s="25" t="s">
        <v>871</v>
      </c>
      <c r="B173" s="26" t="s">
        <v>475</v>
      </c>
      <c r="C173" s="50"/>
      <c r="D173" s="26" t="s">
        <v>476</v>
      </c>
      <c r="E173" s="26" t="s">
        <v>906</v>
      </c>
      <c r="F173" s="12" t="s">
        <v>0</v>
      </c>
      <c r="G173" s="9" t="s">
        <v>6</v>
      </c>
      <c r="H173" s="9" t="s">
        <v>15</v>
      </c>
      <c r="I173" s="25" t="s">
        <v>872</v>
      </c>
      <c r="J173" s="25" t="s">
        <v>873</v>
      </c>
      <c r="K173" s="126" t="s">
        <v>2014</v>
      </c>
      <c r="L173" s="27" t="s">
        <v>874</v>
      </c>
      <c r="M173" s="27">
        <v>44696</v>
      </c>
      <c r="N173" s="27">
        <v>44698</v>
      </c>
      <c r="O173" s="24">
        <v>6576.63</v>
      </c>
      <c r="P173" s="24">
        <v>3288.32</v>
      </c>
      <c r="Q173" s="51">
        <f t="shared" si="9"/>
        <v>0.50000076026779672</v>
      </c>
      <c r="R173" s="27">
        <v>44791</v>
      </c>
      <c r="S173" s="12">
        <v>9225900</v>
      </c>
      <c r="T173" s="12" t="s">
        <v>936</v>
      </c>
      <c r="U173" s="12"/>
      <c r="V173" s="94" t="s">
        <v>1895</v>
      </c>
      <c r="W173" s="128" t="s">
        <v>2017</v>
      </c>
    </row>
    <row r="174" spans="1:23" s="72" customFormat="1" ht="35.15" customHeight="1" x14ac:dyDescent="0.35">
      <c r="A174" s="25" t="s">
        <v>875</v>
      </c>
      <c r="B174" s="26" t="s">
        <v>1891</v>
      </c>
      <c r="C174" s="50"/>
      <c r="D174" s="26" t="s">
        <v>876</v>
      </c>
      <c r="E174" s="9" t="s">
        <v>907</v>
      </c>
      <c r="F174" s="12" t="s">
        <v>0</v>
      </c>
      <c r="G174" s="9" t="s">
        <v>14</v>
      </c>
      <c r="H174" s="9" t="s">
        <v>15</v>
      </c>
      <c r="I174" s="25" t="s">
        <v>872</v>
      </c>
      <c r="J174" s="25" t="s">
        <v>873</v>
      </c>
      <c r="K174" s="126" t="s">
        <v>2014</v>
      </c>
      <c r="L174" s="27" t="s">
        <v>877</v>
      </c>
      <c r="M174" s="27">
        <v>44696</v>
      </c>
      <c r="N174" s="27">
        <v>44698</v>
      </c>
      <c r="O174" s="24">
        <v>5224.2</v>
      </c>
      <c r="P174" s="24">
        <v>2612.1</v>
      </c>
      <c r="Q174" s="40">
        <f t="shared" si="9"/>
        <v>0.5</v>
      </c>
      <c r="R174" s="27">
        <v>44791</v>
      </c>
      <c r="S174" s="12">
        <v>9226196</v>
      </c>
      <c r="T174" s="12" t="s">
        <v>936</v>
      </c>
      <c r="U174" s="12"/>
      <c r="V174" s="94" t="s">
        <v>1895</v>
      </c>
      <c r="W174" s="128" t="s">
        <v>2017</v>
      </c>
    </row>
    <row r="175" spans="1:23" s="72" customFormat="1" ht="35.15" customHeight="1" x14ac:dyDescent="0.35">
      <c r="A175" s="25" t="s">
        <v>937</v>
      </c>
      <c r="B175" s="26" t="s">
        <v>706</v>
      </c>
      <c r="C175" s="50"/>
      <c r="D175" s="26" t="s">
        <v>707</v>
      </c>
      <c r="E175" s="26" t="s">
        <v>908</v>
      </c>
      <c r="F175" s="12" t="s">
        <v>0</v>
      </c>
      <c r="G175" s="26" t="s">
        <v>343</v>
      </c>
      <c r="H175" s="26" t="s">
        <v>45</v>
      </c>
      <c r="I175" s="25" t="s">
        <v>872</v>
      </c>
      <c r="J175" s="25" t="s">
        <v>873</v>
      </c>
      <c r="K175" s="126" t="s">
        <v>2014</v>
      </c>
      <c r="L175" s="27" t="s">
        <v>874</v>
      </c>
      <c r="M175" s="27">
        <v>44696</v>
      </c>
      <c r="N175" s="27">
        <v>44698</v>
      </c>
      <c r="O175" s="24">
        <v>6455.25</v>
      </c>
      <c r="P175" s="24">
        <v>3227.63</v>
      </c>
      <c r="Q175" s="51">
        <f t="shared" si="9"/>
        <v>0.50000077456333991</v>
      </c>
      <c r="R175" s="27">
        <v>44791</v>
      </c>
      <c r="S175" s="25">
        <v>9225907</v>
      </c>
      <c r="T175" s="12" t="s">
        <v>936</v>
      </c>
      <c r="U175" s="25"/>
      <c r="V175" s="94" t="s">
        <v>1895</v>
      </c>
      <c r="W175" s="128" t="s">
        <v>2017</v>
      </c>
    </row>
    <row r="176" spans="1:23" customFormat="1" ht="35.15" customHeight="1" x14ac:dyDescent="0.35">
      <c r="A176" s="25" t="s">
        <v>938</v>
      </c>
      <c r="B176" s="26" t="s">
        <v>520</v>
      </c>
      <c r="C176" s="50"/>
      <c r="D176" s="26" t="s">
        <v>521</v>
      </c>
      <c r="E176" s="26" t="s">
        <v>909</v>
      </c>
      <c r="F176" s="12" t="s">
        <v>0</v>
      </c>
      <c r="G176" s="26" t="s">
        <v>343</v>
      </c>
      <c r="H176" s="9" t="s">
        <v>45</v>
      </c>
      <c r="I176" s="25" t="s">
        <v>872</v>
      </c>
      <c r="J176" s="25" t="s">
        <v>873</v>
      </c>
      <c r="K176" s="126" t="s">
        <v>2014</v>
      </c>
      <c r="L176" s="27" t="s">
        <v>878</v>
      </c>
      <c r="M176" s="27">
        <v>44696</v>
      </c>
      <c r="N176" s="27">
        <v>44698</v>
      </c>
      <c r="O176" s="24">
        <v>6695.62</v>
      </c>
      <c r="P176" s="24">
        <v>3347.81</v>
      </c>
      <c r="Q176" s="51">
        <f t="shared" si="9"/>
        <v>0.5</v>
      </c>
      <c r="R176" s="27">
        <v>44791</v>
      </c>
      <c r="S176" s="24">
        <v>9225919</v>
      </c>
      <c r="T176" s="12" t="s">
        <v>936</v>
      </c>
      <c r="U176" s="25"/>
      <c r="V176" s="94" t="s">
        <v>1895</v>
      </c>
      <c r="W176" s="128" t="s">
        <v>2017</v>
      </c>
    </row>
    <row r="177" spans="1:23" customFormat="1" ht="35.15" customHeight="1" x14ac:dyDescent="0.3">
      <c r="A177" s="25" t="s">
        <v>939</v>
      </c>
      <c r="B177" s="26" t="s">
        <v>534</v>
      </c>
      <c r="C177" s="26" t="s">
        <v>535</v>
      </c>
      <c r="D177" s="26" t="s">
        <v>536</v>
      </c>
      <c r="E177" s="26" t="s">
        <v>910</v>
      </c>
      <c r="F177" s="12" t="s">
        <v>0</v>
      </c>
      <c r="G177" s="26" t="s">
        <v>6</v>
      </c>
      <c r="H177" s="9" t="s">
        <v>15</v>
      </c>
      <c r="I177" s="25" t="s">
        <v>872</v>
      </c>
      <c r="J177" s="25" t="s">
        <v>873</v>
      </c>
      <c r="K177" s="126" t="s">
        <v>2014</v>
      </c>
      <c r="L177" s="27" t="s">
        <v>879</v>
      </c>
      <c r="M177" s="27">
        <v>44696</v>
      </c>
      <c r="N177" s="27">
        <v>44698</v>
      </c>
      <c r="O177" s="24">
        <v>5224.2</v>
      </c>
      <c r="P177" s="24">
        <v>2612.1</v>
      </c>
      <c r="Q177" s="51">
        <f t="shared" si="9"/>
        <v>0.5</v>
      </c>
      <c r="R177" s="27">
        <v>44791</v>
      </c>
      <c r="S177" s="25">
        <v>9225929</v>
      </c>
      <c r="T177" s="12" t="s">
        <v>936</v>
      </c>
      <c r="U177" s="25"/>
      <c r="V177" s="94" t="s">
        <v>1895</v>
      </c>
      <c r="W177" s="128" t="s">
        <v>2017</v>
      </c>
    </row>
    <row r="178" spans="1:23" customFormat="1" ht="35.15" customHeight="1" x14ac:dyDescent="0.3">
      <c r="A178" s="12" t="s">
        <v>940</v>
      </c>
      <c r="B178" s="26" t="s">
        <v>542</v>
      </c>
      <c r="C178" s="85"/>
      <c r="D178" s="9" t="s">
        <v>543</v>
      </c>
      <c r="E178" s="85" t="s">
        <v>1885</v>
      </c>
      <c r="F178" s="12" t="s">
        <v>0</v>
      </c>
      <c r="G178" s="9" t="s">
        <v>6</v>
      </c>
      <c r="H178" s="9" t="s">
        <v>15</v>
      </c>
      <c r="I178" s="12" t="s">
        <v>872</v>
      </c>
      <c r="J178" s="12" t="s">
        <v>873</v>
      </c>
      <c r="K178" s="126" t="s">
        <v>2014</v>
      </c>
      <c r="L178" s="19" t="s">
        <v>880</v>
      </c>
      <c r="M178" s="19">
        <v>44696</v>
      </c>
      <c r="N178" s="19">
        <v>44698</v>
      </c>
      <c r="O178" s="24">
        <v>5224.2</v>
      </c>
      <c r="P178" s="24">
        <v>2612.1</v>
      </c>
      <c r="Q178" s="86">
        <f t="shared" si="9"/>
        <v>0.5</v>
      </c>
      <c r="R178" s="27">
        <v>44791</v>
      </c>
      <c r="S178" s="32" t="s">
        <v>1887</v>
      </c>
      <c r="T178" s="12" t="s">
        <v>936</v>
      </c>
      <c r="U178" s="12" t="s">
        <v>1886</v>
      </c>
      <c r="V178" s="94" t="s">
        <v>1895</v>
      </c>
      <c r="W178" s="128" t="s">
        <v>2017</v>
      </c>
    </row>
    <row r="179" spans="1:23" s="72" customFormat="1" ht="35.15" customHeight="1" x14ac:dyDescent="0.3">
      <c r="A179" s="25" t="s">
        <v>881</v>
      </c>
      <c r="B179" s="26" t="s">
        <v>548</v>
      </c>
      <c r="C179" s="26" t="s">
        <v>549</v>
      </c>
      <c r="D179" s="26" t="s">
        <v>550</v>
      </c>
      <c r="E179" s="26" t="s">
        <v>911</v>
      </c>
      <c r="F179" s="12" t="s">
        <v>0</v>
      </c>
      <c r="G179" s="26" t="s">
        <v>6</v>
      </c>
      <c r="H179" s="9" t="s">
        <v>15</v>
      </c>
      <c r="I179" s="25" t="s">
        <v>872</v>
      </c>
      <c r="J179" s="25" t="s">
        <v>873</v>
      </c>
      <c r="K179" s="126" t="s">
        <v>2014</v>
      </c>
      <c r="L179" s="27" t="s">
        <v>880</v>
      </c>
      <c r="M179" s="27">
        <v>44696</v>
      </c>
      <c r="N179" s="27">
        <v>44698</v>
      </c>
      <c r="O179" s="24">
        <v>5224.2</v>
      </c>
      <c r="P179" s="24">
        <v>2612.1</v>
      </c>
      <c r="Q179" s="51">
        <f t="shared" si="9"/>
        <v>0.5</v>
      </c>
      <c r="R179" s="27">
        <v>44791</v>
      </c>
      <c r="S179" s="25">
        <v>9225938</v>
      </c>
      <c r="T179" s="12" t="s">
        <v>936</v>
      </c>
      <c r="U179" s="25"/>
      <c r="V179" s="94" t="s">
        <v>1895</v>
      </c>
      <c r="W179" s="128" t="s">
        <v>2017</v>
      </c>
    </row>
    <row r="180" spans="1:23" s="72" customFormat="1" ht="35.15" customHeight="1" x14ac:dyDescent="0.35">
      <c r="A180" s="25" t="s">
        <v>941</v>
      </c>
      <c r="B180" s="26" t="s">
        <v>545</v>
      </c>
      <c r="C180" s="50"/>
      <c r="D180" s="26" t="s">
        <v>546</v>
      </c>
      <c r="E180" s="26" t="s">
        <v>912</v>
      </c>
      <c r="F180" s="12" t="s">
        <v>0</v>
      </c>
      <c r="G180" s="26" t="s">
        <v>157</v>
      </c>
      <c r="H180" s="9" t="s">
        <v>45</v>
      </c>
      <c r="I180" s="25" t="s">
        <v>872</v>
      </c>
      <c r="J180" s="25" t="s">
        <v>873</v>
      </c>
      <c r="K180" s="126" t="s">
        <v>2014</v>
      </c>
      <c r="L180" s="27">
        <v>44461</v>
      </c>
      <c r="M180" s="27">
        <v>44696</v>
      </c>
      <c r="N180" s="27">
        <v>44698</v>
      </c>
      <c r="O180" s="24">
        <v>6490.53</v>
      </c>
      <c r="P180" s="24">
        <v>3245.27</v>
      </c>
      <c r="Q180" s="51">
        <f t="shared" si="9"/>
        <v>0.50000077035311452</v>
      </c>
      <c r="R180" s="27">
        <v>44791</v>
      </c>
      <c r="S180" s="25">
        <v>9225947</v>
      </c>
      <c r="T180" s="12" t="s">
        <v>936</v>
      </c>
      <c r="U180" s="25"/>
      <c r="V180" s="94" t="s">
        <v>1895</v>
      </c>
      <c r="W180" s="128" t="s">
        <v>2017</v>
      </c>
    </row>
    <row r="181" spans="1:23" s="72" customFormat="1" ht="35.15" customHeight="1" x14ac:dyDescent="0.35">
      <c r="A181" s="25" t="s">
        <v>882</v>
      </c>
      <c r="B181" s="26" t="s">
        <v>556</v>
      </c>
      <c r="C181" s="50"/>
      <c r="D181" s="26" t="s">
        <v>557</v>
      </c>
      <c r="E181" s="26" t="s">
        <v>913</v>
      </c>
      <c r="F181" s="12" t="s">
        <v>0</v>
      </c>
      <c r="G181" s="26" t="s">
        <v>6</v>
      </c>
      <c r="H181" s="9" t="s">
        <v>45</v>
      </c>
      <c r="I181" s="25" t="s">
        <v>872</v>
      </c>
      <c r="J181" s="25" t="s">
        <v>873</v>
      </c>
      <c r="K181" s="126" t="s">
        <v>2014</v>
      </c>
      <c r="L181" s="27" t="s">
        <v>880</v>
      </c>
      <c r="M181" s="27">
        <v>44696</v>
      </c>
      <c r="N181" s="27">
        <v>44698</v>
      </c>
      <c r="O181" s="24">
        <v>6455.25</v>
      </c>
      <c r="P181" s="24">
        <v>3227.63</v>
      </c>
      <c r="Q181" s="51">
        <f t="shared" si="9"/>
        <v>0.50000077456333991</v>
      </c>
      <c r="R181" s="27">
        <v>44791</v>
      </c>
      <c r="S181" s="25">
        <v>9225952</v>
      </c>
      <c r="T181" s="12" t="s">
        <v>936</v>
      </c>
      <c r="U181" s="25"/>
      <c r="V181" s="94" t="s">
        <v>1895</v>
      </c>
      <c r="W181" s="128" t="s">
        <v>2017</v>
      </c>
    </row>
    <row r="182" spans="1:23" s="72" customFormat="1" ht="35.15" customHeight="1" x14ac:dyDescent="0.35">
      <c r="A182" s="25" t="s">
        <v>883</v>
      </c>
      <c r="B182" s="26" t="s">
        <v>571</v>
      </c>
      <c r="C182" s="50"/>
      <c r="D182" s="26" t="s">
        <v>572</v>
      </c>
      <c r="E182" s="26" t="s">
        <v>914</v>
      </c>
      <c r="F182" s="12" t="s">
        <v>0</v>
      </c>
      <c r="G182" s="26" t="s">
        <v>343</v>
      </c>
      <c r="H182" s="9" t="s">
        <v>884</v>
      </c>
      <c r="I182" s="25" t="s">
        <v>872</v>
      </c>
      <c r="J182" s="25" t="s">
        <v>873</v>
      </c>
      <c r="K182" s="126" t="s">
        <v>2014</v>
      </c>
      <c r="L182" s="27" t="s">
        <v>878</v>
      </c>
      <c r="M182" s="27">
        <v>44696</v>
      </c>
      <c r="N182" s="27">
        <v>44698</v>
      </c>
      <c r="O182" s="24">
        <v>13066.44</v>
      </c>
      <c r="P182" s="24">
        <v>6533.22</v>
      </c>
      <c r="Q182" s="51">
        <f t="shared" si="9"/>
        <v>0.5</v>
      </c>
      <c r="R182" s="27">
        <v>44791</v>
      </c>
      <c r="S182" s="25">
        <v>9225960</v>
      </c>
      <c r="T182" s="12" t="s">
        <v>936</v>
      </c>
      <c r="U182" s="25"/>
      <c r="V182" s="94" t="s">
        <v>1895</v>
      </c>
      <c r="W182" s="128" t="s">
        <v>2017</v>
      </c>
    </row>
    <row r="183" spans="1:23" s="72" customFormat="1" ht="35.15" customHeight="1" x14ac:dyDescent="0.35">
      <c r="A183" s="25" t="s">
        <v>942</v>
      </c>
      <c r="B183" s="26" t="s">
        <v>565</v>
      </c>
      <c r="C183" s="50"/>
      <c r="D183" s="26" t="s">
        <v>566</v>
      </c>
      <c r="E183" s="26" t="s">
        <v>915</v>
      </c>
      <c r="F183" s="12" t="s">
        <v>0</v>
      </c>
      <c r="G183" s="9" t="s">
        <v>343</v>
      </c>
      <c r="H183" s="9" t="s">
        <v>45</v>
      </c>
      <c r="I183" s="25" t="s">
        <v>872</v>
      </c>
      <c r="J183" s="25" t="s">
        <v>873</v>
      </c>
      <c r="K183" s="126" t="s">
        <v>2014</v>
      </c>
      <c r="L183" s="27" t="s">
        <v>874</v>
      </c>
      <c r="M183" s="27">
        <v>44696</v>
      </c>
      <c r="N183" s="27">
        <v>44698</v>
      </c>
      <c r="O183" s="24">
        <v>6742.13</v>
      </c>
      <c r="P183" s="24">
        <v>3371.07</v>
      </c>
      <c r="Q183" s="51">
        <f t="shared" si="9"/>
        <v>0.50000074160539776</v>
      </c>
      <c r="R183" s="27">
        <v>44791</v>
      </c>
      <c r="S183" s="25">
        <v>9225963</v>
      </c>
      <c r="T183" s="12" t="s">
        <v>936</v>
      </c>
      <c r="U183" s="25"/>
      <c r="V183" s="94" t="s">
        <v>1895</v>
      </c>
      <c r="W183" s="128" t="s">
        <v>2017</v>
      </c>
    </row>
    <row r="184" spans="1:23" s="72" customFormat="1" ht="35.15" customHeight="1" x14ac:dyDescent="0.3">
      <c r="A184" s="25" t="s">
        <v>885</v>
      </c>
      <c r="B184" s="26" t="s">
        <v>586</v>
      </c>
      <c r="C184" s="26" t="s">
        <v>587</v>
      </c>
      <c r="D184" s="26" t="s">
        <v>588</v>
      </c>
      <c r="E184" s="26" t="s">
        <v>916</v>
      </c>
      <c r="F184" s="12" t="s">
        <v>0</v>
      </c>
      <c r="G184" s="26" t="s">
        <v>6</v>
      </c>
      <c r="H184" s="9" t="s">
        <v>45</v>
      </c>
      <c r="I184" s="25" t="s">
        <v>872</v>
      </c>
      <c r="J184" s="25" t="s">
        <v>873</v>
      </c>
      <c r="K184" s="126" t="s">
        <v>2014</v>
      </c>
      <c r="L184" s="27" t="s">
        <v>874</v>
      </c>
      <c r="M184" s="27">
        <v>44696</v>
      </c>
      <c r="N184" s="27">
        <v>44698</v>
      </c>
      <c r="O184" s="24">
        <v>6529.21</v>
      </c>
      <c r="P184" s="24">
        <v>3264.61</v>
      </c>
      <c r="Q184" s="51">
        <f t="shared" si="9"/>
        <v>0.50000076578942931</v>
      </c>
      <c r="R184" s="27">
        <v>44791</v>
      </c>
      <c r="S184" s="25">
        <v>9225965</v>
      </c>
      <c r="T184" s="12" t="s">
        <v>936</v>
      </c>
      <c r="U184" s="25"/>
      <c r="V184" s="94" t="s">
        <v>1895</v>
      </c>
      <c r="W184" s="128" t="s">
        <v>2017</v>
      </c>
    </row>
    <row r="185" spans="1:23" s="72" customFormat="1" ht="35.15" customHeight="1" x14ac:dyDescent="0.35">
      <c r="A185" s="25" t="s">
        <v>943</v>
      </c>
      <c r="B185" s="26" t="s">
        <v>605</v>
      </c>
      <c r="C185" s="50"/>
      <c r="D185" s="26" t="s">
        <v>606</v>
      </c>
      <c r="E185" s="26" t="s">
        <v>917</v>
      </c>
      <c r="F185" s="12" t="s">
        <v>0</v>
      </c>
      <c r="G185" s="19" t="s">
        <v>6</v>
      </c>
      <c r="H185" s="9" t="s">
        <v>45</v>
      </c>
      <c r="I185" s="25" t="s">
        <v>872</v>
      </c>
      <c r="J185" s="25" t="s">
        <v>873</v>
      </c>
      <c r="K185" s="126" t="s">
        <v>2014</v>
      </c>
      <c r="L185" s="27" t="s">
        <v>879</v>
      </c>
      <c r="M185" s="27">
        <v>44696</v>
      </c>
      <c r="N185" s="27">
        <v>44698</v>
      </c>
      <c r="O185" s="24">
        <v>6566.19</v>
      </c>
      <c r="P185" s="24">
        <v>3283.1</v>
      </c>
      <c r="Q185" s="51">
        <f t="shared" si="9"/>
        <v>0.50000076147659456</v>
      </c>
      <c r="R185" s="27">
        <v>44791</v>
      </c>
      <c r="S185" s="25">
        <v>9225970</v>
      </c>
      <c r="T185" s="12" t="s">
        <v>936</v>
      </c>
      <c r="U185" s="25"/>
      <c r="V185" s="94" t="s">
        <v>1895</v>
      </c>
      <c r="W185" s="128" t="s">
        <v>2017</v>
      </c>
    </row>
    <row r="186" spans="1:23" s="72" customFormat="1" ht="35.15" customHeight="1" x14ac:dyDescent="0.35">
      <c r="A186" s="25" t="s">
        <v>886</v>
      </c>
      <c r="B186" s="26" t="s">
        <v>610</v>
      </c>
      <c r="C186" s="50"/>
      <c r="D186" s="26" t="s">
        <v>611</v>
      </c>
      <c r="E186" s="26" t="s">
        <v>918</v>
      </c>
      <c r="F186" s="12" t="s">
        <v>0</v>
      </c>
      <c r="G186" s="19" t="s">
        <v>6</v>
      </c>
      <c r="H186" s="9" t="s">
        <v>45</v>
      </c>
      <c r="I186" s="25" t="s">
        <v>872</v>
      </c>
      <c r="J186" s="25" t="s">
        <v>873</v>
      </c>
      <c r="K186" s="126" t="s">
        <v>2014</v>
      </c>
      <c r="L186" s="27" t="s">
        <v>879</v>
      </c>
      <c r="M186" s="27">
        <v>44696</v>
      </c>
      <c r="N186" s="27">
        <v>44698</v>
      </c>
      <c r="O186" s="24">
        <v>6510.72</v>
      </c>
      <c r="P186" s="24">
        <v>3255.36</v>
      </c>
      <c r="Q186" s="51">
        <f t="shared" si="9"/>
        <v>0.5</v>
      </c>
      <c r="R186" s="27">
        <v>44791</v>
      </c>
      <c r="S186" s="25">
        <v>9225978</v>
      </c>
      <c r="T186" s="12" t="s">
        <v>936</v>
      </c>
      <c r="U186" s="25"/>
      <c r="V186" s="94" t="s">
        <v>1895</v>
      </c>
      <c r="W186" s="128" t="s">
        <v>2017</v>
      </c>
    </row>
    <row r="187" spans="1:23" s="72" customFormat="1" ht="35.15" customHeight="1" x14ac:dyDescent="0.35">
      <c r="A187" s="25" t="s">
        <v>887</v>
      </c>
      <c r="B187" s="26" t="s">
        <v>621</v>
      </c>
      <c r="C187" s="50"/>
      <c r="D187" s="26" t="s">
        <v>622</v>
      </c>
      <c r="E187" s="26" t="s">
        <v>919</v>
      </c>
      <c r="F187" s="12" t="s">
        <v>0</v>
      </c>
      <c r="G187" s="19" t="s">
        <v>6</v>
      </c>
      <c r="H187" s="9" t="s">
        <v>45</v>
      </c>
      <c r="I187" s="25" t="s">
        <v>872</v>
      </c>
      <c r="J187" s="25" t="s">
        <v>873</v>
      </c>
      <c r="K187" s="126" t="s">
        <v>2014</v>
      </c>
      <c r="L187" s="27" t="s">
        <v>878</v>
      </c>
      <c r="M187" s="27">
        <v>44696</v>
      </c>
      <c r="N187" s="27">
        <v>44698</v>
      </c>
      <c r="O187" s="24">
        <v>6695.62</v>
      </c>
      <c r="P187" s="24">
        <v>3347.81</v>
      </c>
      <c r="Q187" s="51">
        <f t="shared" si="9"/>
        <v>0.5</v>
      </c>
      <c r="R187" s="27">
        <v>44791</v>
      </c>
      <c r="S187" s="25">
        <v>9226073</v>
      </c>
      <c r="T187" s="12" t="s">
        <v>936</v>
      </c>
      <c r="U187" s="25"/>
      <c r="V187" s="94" t="s">
        <v>1895</v>
      </c>
      <c r="W187" s="128" t="s">
        <v>2017</v>
      </c>
    </row>
    <row r="188" spans="1:23" s="72" customFormat="1" ht="35.15" customHeight="1" x14ac:dyDescent="0.35">
      <c r="A188" s="25" t="s">
        <v>888</v>
      </c>
      <c r="B188" s="26" t="s">
        <v>628</v>
      </c>
      <c r="C188" s="50"/>
      <c r="D188" s="26" t="s">
        <v>629</v>
      </c>
      <c r="E188" s="26" t="s">
        <v>920</v>
      </c>
      <c r="F188" s="12" t="s">
        <v>0</v>
      </c>
      <c r="G188" s="26" t="s">
        <v>343</v>
      </c>
      <c r="H188" s="9" t="s">
        <v>45</v>
      </c>
      <c r="I188" s="25" t="s">
        <v>872</v>
      </c>
      <c r="J188" s="25" t="s">
        <v>873</v>
      </c>
      <c r="K188" s="126" t="s">
        <v>2014</v>
      </c>
      <c r="L188" s="27" t="s">
        <v>878</v>
      </c>
      <c r="M188" s="27">
        <v>44696</v>
      </c>
      <c r="N188" s="27">
        <v>44698</v>
      </c>
      <c r="O188" s="24">
        <v>6550.25</v>
      </c>
      <c r="P188" s="24">
        <v>3275.13</v>
      </c>
      <c r="Q188" s="51">
        <f t="shared" si="9"/>
        <v>0.50000076332964394</v>
      </c>
      <c r="R188" s="27">
        <v>44791</v>
      </c>
      <c r="S188" s="25">
        <v>9226074</v>
      </c>
      <c r="T188" s="12" t="s">
        <v>936</v>
      </c>
      <c r="U188" s="25"/>
      <c r="V188" s="94" t="s">
        <v>1895</v>
      </c>
      <c r="W188" s="128" t="s">
        <v>2017</v>
      </c>
    </row>
    <row r="189" spans="1:23" s="72" customFormat="1" ht="35.15" customHeight="1" x14ac:dyDescent="0.3">
      <c r="A189" s="25" t="s">
        <v>944</v>
      </c>
      <c r="B189" s="26" t="s">
        <v>624</v>
      </c>
      <c r="C189" s="26" t="s">
        <v>625</v>
      </c>
      <c r="D189" s="26" t="s">
        <v>626</v>
      </c>
      <c r="E189" s="26" t="s">
        <v>921</v>
      </c>
      <c r="F189" s="12" t="s">
        <v>0</v>
      </c>
      <c r="G189" s="26" t="s">
        <v>6</v>
      </c>
      <c r="H189" s="9" t="s">
        <v>15</v>
      </c>
      <c r="I189" s="25" t="s">
        <v>872</v>
      </c>
      <c r="J189" s="25" t="s">
        <v>873</v>
      </c>
      <c r="K189" s="126" t="s">
        <v>2014</v>
      </c>
      <c r="L189" s="27" t="s">
        <v>889</v>
      </c>
      <c r="M189" s="27">
        <v>44696</v>
      </c>
      <c r="N189" s="27">
        <v>44698</v>
      </c>
      <c r="O189" s="24">
        <v>5224.2</v>
      </c>
      <c r="P189" s="24">
        <v>2612.1</v>
      </c>
      <c r="Q189" s="51">
        <f t="shared" si="9"/>
        <v>0.5</v>
      </c>
      <c r="R189" s="27">
        <v>44791</v>
      </c>
      <c r="S189" s="25">
        <v>9226076</v>
      </c>
      <c r="T189" s="12" t="s">
        <v>936</v>
      </c>
      <c r="U189" s="25"/>
      <c r="V189" s="94" t="s">
        <v>1895</v>
      </c>
      <c r="W189" s="128" t="s">
        <v>2017</v>
      </c>
    </row>
    <row r="190" spans="1:23" customFormat="1" ht="35.15" customHeight="1" x14ac:dyDescent="0.3">
      <c r="A190" s="12" t="s">
        <v>890</v>
      </c>
      <c r="B190" s="26" t="s">
        <v>1892</v>
      </c>
      <c r="C190" s="9" t="s">
        <v>945</v>
      </c>
      <c r="D190" s="9" t="s">
        <v>891</v>
      </c>
      <c r="E190" s="85" t="s">
        <v>1888</v>
      </c>
      <c r="F190" s="12" t="s">
        <v>0</v>
      </c>
      <c r="G190" s="9" t="s">
        <v>6</v>
      </c>
      <c r="H190" s="9" t="s">
        <v>15</v>
      </c>
      <c r="I190" s="12" t="s">
        <v>872</v>
      </c>
      <c r="J190" s="12" t="s">
        <v>873</v>
      </c>
      <c r="K190" s="126" t="s">
        <v>2014</v>
      </c>
      <c r="L190" s="19" t="s">
        <v>878</v>
      </c>
      <c r="M190" s="19">
        <v>44696</v>
      </c>
      <c r="N190" s="19">
        <v>44698</v>
      </c>
      <c r="O190" s="24">
        <v>6455.25</v>
      </c>
      <c r="P190" s="24">
        <v>3227.63</v>
      </c>
      <c r="Q190" s="86">
        <f t="shared" si="9"/>
        <v>0.50000077456333991</v>
      </c>
      <c r="R190" s="27">
        <v>44791</v>
      </c>
      <c r="S190" s="32" t="s">
        <v>1872</v>
      </c>
      <c r="T190" s="32" t="s">
        <v>1873</v>
      </c>
      <c r="U190" s="88" t="s">
        <v>1871</v>
      </c>
      <c r="V190" s="94" t="s">
        <v>1895</v>
      </c>
      <c r="W190" s="128" t="s">
        <v>2017</v>
      </c>
    </row>
    <row r="191" spans="1:23" s="72" customFormat="1" ht="35.15" customHeight="1" x14ac:dyDescent="0.35">
      <c r="A191" s="25" t="s">
        <v>946</v>
      </c>
      <c r="B191" s="26" t="s">
        <v>659</v>
      </c>
      <c r="C191" s="50"/>
      <c r="D191" s="26" t="s">
        <v>660</v>
      </c>
      <c r="E191" s="26" t="s">
        <v>922</v>
      </c>
      <c r="F191" s="12" t="s">
        <v>0</v>
      </c>
      <c r="G191" s="26" t="s">
        <v>6</v>
      </c>
      <c r="H191" s="9" t="s">
        <v>45</v>
      </c>
      <c r="I191" s="25" t="s">
        <v>872</v>
      </c>
      <c r="J191" s="25" t="s">
        <v>873</v>
      </c>
      <c r="K191" s="126" t="s">
        <v>2014</v>
      </c>
      <c r="L191" s="27" t="s">
        <v>874</v>
      </c>
      <c r="M191" s="27">
        <v>44696</v>
      </c>
      <c r="N191" s="27">
        <v>44698</v>
      </c>
      <c r="O191" s="24">
        <v>5279.67</v>
      </c>
      <c r="P191" s="24">
        <v>2639.84</v>
      </c>
      <c r="Q191" s="51">
        <f t="shared" si="9"/>
        <v>0.50000094702888631</v>
      </c>
      <c r="R191" s="27">
        <v>44791</v>
      </c>
      <c r="S191" s="25">
        <v>9226079</v>
      </c>
      <c r="T191" s="12" t="s">
        <v>936</v>
      </c>
      <c r="U191" s="25"/>
      <c r="V191" s="94" t="s">
        <v>1895</v>
      </c>
      <c r="W191" s="128" t="s">
        <v>2017</v>
      </c>
    </row>
    <row r="192" spans="1:23" s="72" customFormat="1" ht="35.15" customHeight="1" x14ac:dyDescent="0.35">
      <c r="A192" s="25" t="s">
        <v>892</v>
      </c>
      <c r="B192" s="26" t="s">
        <v>656</v>
      </c>
      <c r="C192" s="50"/>
      <c r="D192" s="26" t="s">
        <v>657</v>
      </c>
      <c r="E192" s="26" t="s">
        <v>923</v>
      </c>
      <c r="F192" s="12" t="s">
        <v>0</v>
      </c>
      <c r="G192" s="26" t="s">
        <v>157</v>
      </c>
      <c r="H192" s="9" t="s">
        <v>15</v>
      </c>
      <c r="I192" s="25" t="s">
        <v>872</v>
      </c>
      <c r="J192" s="25" t="s">
        <v>873</v>
      </c>
      <c r="K192" s="126" t="s">
        <v>2014</v>
      </c>
      <c r="L192" s="27" t="s">
        <v>879</v>
      </c>
      <c r="M192" s="27">
        <v>44696</v>
      </c>
      <c r="N192" s="27">
        <v>44698</v>
      </c>
      <c r="O192" s="24">
        <v>6455.25</v>
      </c>
      <c r="P192" s="24">
        <v>3227.63</v>
      </c>
      <c r="Q192" s="51">
        <f t="shared" si="9"/>
        <v>0.50000077456333991</v>
      </c>
      <c r="R192" s="27">
        <v>44791</v>
      </c>
      <c r="S192" s="25">
        <v>9226080</v>
      </c>
      <c r="T192" s="12" t="s">
        <v>936</v>
      </c>
      <c r="U192" s="25"/>
      <c r="V192" s="94" t="s">
        <v>1895</v>
      </c>
      <c r="W192" s="128" t="s">
        <v>2017</v>
      </c>
    </row>
    <row r="193" spans="1:23" s="72" customFormat="1" ht="35.15" customHeight="1" x14ac:dyDescent="0.35">
      <c r="A193" s="25" t="s">
        <v>893</v>
      </c>
      <c r="B193" s="26" t="s">
        <v>670</v>
      </c>
      <c r="C193" s="50"/>
      <c r="D193" s="26" t="s">
        <v>671</v>
      </c>
      <c r="E193" s="26" t="s">
        <v>924</v>
      </c>
      <c r="F193" s="12" t="s">
        <v>0</v>
      </c>
      <c r="G193" s="26" t="s">
        <v>157</v>
      </c>
      <c r="H193" s="9" t="s">
        <v>45</v>
      </c>
      <c r="I193" s="25" t="s">
        <v>872</v>
      </c>
      <c r="J193" s="25" t="s">
        <v>873</v>
      </c>
      <c r="K193" s="126" t="s">
        <v>2014</v>
      </c>
      <c r="L193" s="27" t="s">
        <v>879</v>
      </c>
      <c r="M193" s="27">
        <v>44696</v>
      </c>
      <c r="N193" s="27">
        <v>44698</v>
      </c>
      <c r="O193" s="24">
        <v>6455.25</v>
      </c>
      <c r="P193" s="24">
        <v>3227.63</v>
      </c>
      <c r="Q193" s="51">
        <f t="shared" si="9"/>
        <v>0.50000077456333991</v>
      </c>
      <c r="R193" s="27">
        <v>44791</v>
      </c>
      <c r="S193" s="25">
        <v>9226084</v>
      </c>
      <c r="T193" s="12" t="s">
        <v>936</v>
      </c>
      <c r="U193" s="25"/>
      <c r="V193" s="94" t="s">
        <v>1895</v>
      </c>
      <c r="W193" s="128" t="s">
        <v>2017</v>
      </c>
    </row>
    <row r="194" spans="1:23" s="72" customFormat="1" ht="35.15" customHeight="1" x14ac:dyDescent="0.35">
      <c r="A194" s="25" t="s">
        <v>894</v>
      </c>
      <c r="B194" s="26" t="s">
        <v>509</v>
      </c>
      <c r="C194" s="50"/>
      <c r="D194" s="26" t="s">
        <v>510</v>
      </c>
      <c r="E194" s="26" t="s">
        <v>925</v>
      </c>
      <c r="F194" s="12" t="s">
        <v>0</v>
      </c>
      <c r="G194" s="26" t="s">
        <v>895</v>
      </c>
      <c r="H194" s="9" t="s">
        <v>884</v>
      </c>
      <c r="I194" s="25" t="s">
        <v>872</v>
      </c>
      <c r="J194" s="25" t="s">
        <v>873</v>
      </c>
      <c r="K194" s="126" t="s">
        <v>2014</v>
      </c>
      <c r="L194" s="27" t="s">
        <v>874</v>
      </c>
      <c r="M194" s="27">
        <v>44696</v>
      </c>
      <c r="N194" s="27">
        <v>44698</v>
      </c>
      <c r="O194" s="24">
        <v>6587.23</v>
      </c>
      <c r="P194" s="24">
        <v>3293.62</v>
      </c>
      <c r="Q194" s="51">
        <f t="shared" si="9"/>
        <v>0.50000075904439345</v>
      </c>
      <c r="R194" s="27">
        <v>44791</v>
      </c>
      <c r="S194" s="25">
        <v>9226086</v>
      </c>
      <c r="T194" s="12" t="s">
        <v>936</v>
      </c>
      <c r="U194" s="25"/>
      <c r="V194" s="94" t="s">
        <v>1895</v>
      </c>
      <c r="W194" s="128" t="s">
        <v>2017</v>
      </c>
    </row>
    <row r="195" spans="1:23" s="72" customFormat="1" ht="35.15" customHeight="1" x14ac:dyDescent="0.3">
      <c r="A195" s="25" t="s">
        <v>661</v>
      </c>
      <c r="B195" s="26" t="s">
        <v>662</v>
      </c>
      <c r="C195" s="26">
        <v>81031280217</v>
      </c>
      <c r="D195" s="26" t="s">
        <v>664</v>
      </c>
      <c r="E195" s="26" t="s">
        <v>926</v>
      </c>
      <c r="F195" s="12" t="s">
        <v>0</v>
      </c>
      <c r="G195" s="26" t="s">
        <v>6</v>
      </c>
      <c r="H195" s="9" t="s">
        <v>884</v>
      </c>
      <c r="I195" s="25" t="s">
        <v>872</v>
      </c>
      <c r="J195" s="25" t="s">
        <v>873</v>
      </c>
      <c r="K195" s="126" t="s">
        <v>2014</v>
      </c>
      <c r="L195" s="27" t="s">
        <v>874</v>
      </c>
      <c r="M195" s="27">
        <v>44696</v>
      </c>
      <c r="N195" s="27">
        <v>44698</v>
      </c>
      <c r="O195" s="24">
        <v>6455.25</v>
      </c>
      <c r="P195" s="24">
        <v>3227.63</v>
      </c>
      <c r="Q195" s="51">
        <f t="shared" si="9"/>
        <v>0.50000077456333991</v>
      </c>
      <c r="R195" s="27">
        <v>44791</v>
      </c>
      <c r="S195" s="25">
        <v>9226115</v>
      </c>
      <c r="T195" s="12" t="s">
        <v>936</v>
      </c>
      <c r="U195" s="25"/>
      <c r="V195" s="94" t="s">
        <v>1895</v>
      </c>
      <c r="W195" s="128" t="s">
        <v>2017</v>
      </c>
    </row>
    <row r="196" spans="1:23" s="72" customFormat="1" ht="35.15" customHeight="1" x14ac:dyDescent="0.35">
      <c r="A196" s="25" t="s">
        <v>947</v>
      </c>
      <c r="B196" s="26" t="s">
        <v>680</v>
      </c>
      <c r="C196" s="50"/>
      <c r="D196" s="26" t="s">
        <v>681</v>
      </c>
      <c r="E196" s="26" t="s">
        <v>927</v>
      </c>
      <c r="F196" s="12" t="s">
        <v>0</v>
      </c>
      <c r="G196" s="26" t="s">
        <v>6</v>
      </c>
      <c r="H196" s="9" t="s">
        <v>15</v>
      </c>
      <c r="I196" s="25" t="s">
        <v>872</v>
      </c>
      <c r="J196" s="25" t="s">
        <v>873</v>
      </c>
      <c r="K196" s="126" t="s">
        <v>2014</v>
      </c>
      <c r="L196" s="27" t="s">
        <v>896</v>
      </c>
      <c r="M196" s="27">
        <v>44696</v>
      </c>
      <c r="N196" s="27">
        <v>44698</v>
      </c>
      <c r="O196" s="24">
        <v>6455.25</v>
      </c>
      <c r="P196" s="24">
        <v>3227.63</v>
      </c>
      <c r="Q196" s="51">
        <f t="shared" si="9"/>
        <v>0.50000077456333991</v>
      </c>
      <c r="R196" s="27">
        <v>44791</v>
      </c>
      <c r="S196" s="25">
        <v>9226118</v>
      </c>
      <c r="T196" s="12" t="s">
        <v>936</v>
      </c>
      <c r="U196" s="25"/>
      <c r="V196" s="94" t="s">
        <v>1895</v>
      </c>
      <c r="W196" s="128" t="s">
        <v>2017</v>
      </c>
    </row>
    <row r="197" spans="1:23" s="72" customFormat="1" ht="35.15" customHeight="1" x14ac:dyDescent="0.35">
      <c r="A197" s="25" t="s">
        <v>897</v>
      </c>
      <c r="B197" s="26" t="s">
        <v>341</v>
      </c>
      <c r="C197" s="50"/>
      <c r="D197" s="26" t="s">
        <v>342</v>
      </c>
      <c r="E197" s="26" t="s">
        <v>928</v>
      </c>
      <c r="F197" s="12" t="s">
        <v>0</v>
      </c>
      <c r="G197" s="26" t="s">
        <v>898</v>
      </c>
      <c r="H197" s="9" t="s">
        <v>884</v>
      </c>
      <c r="I197" s="25" t="s">
        <v>872</v>
      </c>
      <c r="J197" s="25" t="s">
        <v>873</v>
      </c>
      <c r="K197" s="126" t="s">
        <v>2014</v>
      </c>
      <c r="L197" s="27" t="s">
        <v>880</v>
      </c>
      <c r="M197" s="27">
        <v>44696</v>
      </c>
      <c r="N197" s="27">
        <v>44698</v>
      </c>
      <c r="O197" s="24">
        <v>6612.7</v>
      </c>
      <c r="P197" s="24">
        <v>3306.35</v>
      </c>
      <c r="Q197" s="51">
        <f t="shared" si="9"/>
        <v>0.5</v>
      </c>
      <c r="R197" s="27">
        <v>44791</v>
      </c>
      <c r="S197" s="25">
        <v>9226125</v>
      </c>
      <c r="T197" s="12" t="s">
        <v>936</v>
      </c>
      <c r="U197" s="25"/>
      <c r="V197" s="94" t="s">
        <v>1895</v>
      </c>
      <c r="W197" s="128" t="s">
        <v>2017</v>
      </c>
    </row>
    <row r="198" spans="1:23" s="72" customFormat="1" ht="35.15" customHeight="1" x14ac:dyDescent="0.35">
      <c r="A198" s="25" t="s">
        <v>899</v>
      </c>
      <c r="B198" s="26" t="s">
        <v>683</v>
      </c>
      <c r="C198" s="50"/>
      <c r="D198" s="26" t="s">
        <v>684</v>
      </c>
      <c r="E198" s="26" t="s">
        <v>929</v>
      </c>
      <c r="F198" s="12" t="s">
        <v>0</v>
      </c>
      <c r="G198" s="26" t="s">
        <v>343</v>
      </c>
      <c r="H198" s="9" t="s">
        <v>884</v>
      </c>
      <c r="I198" s="25" t="s">
        <v>872</v>
      </c>
      <c r="J198" s="25" t="s">
        <v>873</v>
      </c>
      <c r="K198" s="126" t="s">
        <v>2014</v>
      </c>
      <c r="L198" s="27" t="s">
        <v>900</v>
      </c>
      <c r="M198" s="27">
        <v>44696</v>
      </c>
      <c r="N198" s="27">
        <v>44698</v>
      </c>
      <c r="O198" s="24">
        <v>12860.5</v>
      </c>
      <c r="P198" s="24">
        <v>6430.25</v>
      </c>
      <c r="Q198" s="51">
        <f t="shared" si="9"/>
        <v>0.5</v>
      </c>
      <c r="R198" s="27">
        <v>44791</v>
      </c>
      <c r="S198" s="25">
        <v>9226129</v>
      </c>
      <c r="T198" s="12" t="s">
        <v>936</v>
      </c>
      <c r="U198" s="25"/>
      <c r="V198" s="94" t="s">
        <v>1895</v>
      </c>
      <c r="W198" s="128" t="s">
        <v>2017</v>
      </c>
    </row>
    <row r="199" spans="1:23" s="72" customFormat="1" ht="35.15" customHeight="1" x14ac:dyDescent="0.35">
      <c r="A199" s="25" t="s">
        <v>694</v>
      </c>
      <c r="B199" s="26" t="s">
        <v>695</v>
      </c>
      <c r="C199" s="50"/>
      <c r="D199" s="26" t="s">
        <v>696</v>
      </c>
      <c r="E199" s="26" t="s">
        <v>930</v>
      </c>
      <c r="F199" s="12" t="s">
        <v>0</v>
      </c>
      <c r="G199" s="26" t="s">
        <v>343</v>
      </c>
      <c r="H199" s="9" t="s">
        <v>45</v>
      </c>
      <c r="I199" s="25" t="s">
        <v>872</v>
      </c>
      <c r="J199" s="25" t="s">
        <v>873</v>
      </c>
      <c r="K199" s="126" t="s">
        <v>2014</v>
      </c>
      <c r="L199" s="27" t="s">
        <v>901</v>
      </c>
      <c r="M199" s="27">
        <v>44696</v>
      </c>
      <c r="N199" s="27">
        <v>44698</v>
      </c>
      <c r="O199" s="24">
        <v>6510.72</v>
      </c>
      <c r="P199" s="24">
        <v>3255.36</v>
      </c>
      <c r="Q199" s="51">
        <f t="shared" si="9"/>
        <v>0.5</v>
      </c>
      <c r="R199" s="27">
        <v>44791</v>
      </c>
      <c r="S199" s="25">
        <v>9226131</v>
      </c>
      <c r="T199" s="12" t="s">
        <v>936</v>
      </c>
      <c r="U199" s="25"/>
      <c r="V199" s="94" t="s">
        <v>1895</v>
      </c>
      <c r="W199" s="128" t="s">
        <v>2017</v>
      </c>
    </row>
    <row r="200" spans="1:23" s="72" customFormat="1" ht="35.15" customHeight="1" x14ac:dyDescent="0.35">
      <c r="A200" s="25" t="s">
        <v>902</v>
      </c>
      <c r="B200" s="26" t="s">
        <v>1893</v>
      </c>
      <c r="C200" s="50"/>
      <c r="D200" s="26" t="s">
        <v>903</v>
      </c>
      <c r="E200" s="26" t="s">
        <v>931</v>
      </c>
      <c r="F200" s="12" t="s">
        <v>0</v>
      </c>
      <c r="G200" s="26" t="s">
        <v>6</v>
      </c>
      <c r="H200" s="9" t="s">
        <v>45</v>
      </c>
      <c r="I200" s="25" t="s">
        <v>872</v>
      </c>
      <c r="J200" s="25" t="s">
        <v>873</v>
      </c>
      <c r="K200" s="126" t="s">
        <v>2014</v>
      </c>
      <c r="L200" s="27" t="s">
        <v>879</v>
      </c>
      <c r="M200" s="27">
        <v>44696</v>
      </c>
      <c r="N200" s="27">
        <v>44698</v>
      </c>
      <c r="O200" s="24">
        <v>6875.15</v>
      </c>
      <c r="P200" s="24">
        <v>3437.58</v>
      </c>
      <c r="Q200" s="51">
        <f t="shared" si="9"/>
        <v>0.50000072725685984</v>
      </c>
      <c r="R200" s="27">
        <v>44791</v>
      </c>
      <c r="S200" s="25">
        <v>9226134</v>
      </c>
      <c r="T200" s="12" t="s">
        <v>936</v>
      </c>
      <c r="U200" s="25"/>
      <c r="V200" s="94" t="s">
        <v>1895</v>
      </c>
      <c r="W200" s="128" t="s">
        <v>2017</v>
      </c>
    </row>
    <row r="201" spans="1:23" s="72" customFormat="1" ht="35.15" customHeight="1" x14ac:dyDescent="0.3">
      <c r="A201" s="25" t="s">
        <v>904</v>
      </c>
      <c r="B201" s="26" t="s">
        <v>721</v>
      </c>
      <c r="C201" s="26" t="s">
        <v>722</v>
      </c>
      <c r="D201" s="26" t="s">
        <v>723</v>
      </c>
      <c r="E201" s="26" t="s">
        <v>932</v>
      </c>
      <c r="F201" s="12" t="s">
        <v>0</v>
      </c>
      <c r="G201" s="26" t="s">
        <v>6</v>
      </c>
      <c r="H201" s="9" t="s">
        <v>15</v>
      </c>
      <c r="I201" s="25" t="s">
        <v>872</v>
      </c>
      <c r="J201" s="25" t="s">
        <v>873</v>
      </c>
      <c r="K201" s="126" t="s">
        <v>2014</v>
      </c>
      <c r="L201" s="27" t="s">
        <v>901</v>
      </c>
      <c r="M201" s="27">
        <v>44696</v>
      </c>
      <c r="N201" s="27">
        <v>44698</v>
      </c>
      <c r="O201" s="24">
        <v>5224.2</v>
      </c>
      <c r="P201" s="24">
        <v>2612.1</v>
      </c>
      <c r="Q201" s="51">
        <f t="shared" si="9"/>
        <v>0.5</v>
      </c>
      <c r="R201" s="27">
        <v>44791</v>
      </c>
      <c r="S201" s="25">
        <v>9226141</v>
      </c>
      <c r="T201" s="12" t="s">
        <v>936</v>
      </c>
      <c r="U201" s="25"/>
      <c r="V201" s="94" t="s">
        <v>1895</v>
      </c>
      <c r="W201" s="128" t="s">
        <v>2017</v>
      </c>
    </row>
    <row r="202" spans="1:23" s="72" customFormat="1" ht="35.15" customHeight="1" x14ac:dyDescent="0.3">
      <c r="A202" s="25" t="s">
        <v>712</v>
      </c>
      <c r="B202" s="26" t="s">
        <v>713</v>
      </c>
      <c r="C202" s="26" t="s">
        <v>714</v>
      </c>
      <c r="D202" s="26" t="s">
        <v>715</v>
      </c>
      <c r="E202" s="26" t="s">
        <v>933</v>
      </c>
      <c r="F202" s="12" t="s">
        <v>0</v>
      </c>
      <c r="G202" s="26" t="s">
        <v>6</v>
      </c>
      <c r="H202" s="9" t="s">
        <v>15</v>
      </c>
      <c r="I202" s="25" t="s">
        <v>872</v>
      </c>
      <c r="J202" s="25" t="s">
        <v>873</v>
      </c>
      <c r="K202" s="126" t="s">
        <v>2014</v>
      </c>
      <c r="L202" s="27" t="s">
        <v>880</v>
      </c>
      <c r="M202" s="27">
        <v>44696</v>
      </c>
      <c r="N202" s="27">
        <v>44698</v>
      </c>
      <c r="O202" s="24">
        <v>5224.2</v>
      </c>
      <c r="P202" s="24">
        <v>2612.1</v>
      </c>
      <c r="Q202" s="51">
        <f t="shared" si="9"/>
        <v>0.5</v>
      </c>
      <c r="R202" s="27">
        <v>44791</v>
      </c>
      <c r="S202" s="25">
        <v>9226145</v>
      </c>
      <c r="T202" s="12" t="s">
        <v>936</v>
      </c>
      <c r="U202" s="25"/>
      <c r="V202" s="94" t="s">
        <v>1895</v>
      </c>
      <c r="W202" s="128" t="s">
        <v>2017</v>
      </c>
    </row>
    <row r="203" spans="1:23" s="72" customFormat="1" ht="35.15" customHeight="1" x14ac:dyDescent="0.3">
      <c r="A203" s="25" t="s">
        <v>905</v>
      </c>
      <c r="B203" s="26" t="s">
        <v>729</v>
      </c>
      <c r="C203" s="26" t="s">
        <v>730</v>
      </c>
      <c r="D203" s="26" t="s">
        <v>731</v>
      </c>
      <c r="E203" s="9" t="s">
        <v>934</v>
      </c>
      <c r="F203" s="12" t="s">
        <v>0</v>
      </c>
      <c r="G203" s="9" t="s">
        <v>6</v>
      </c>
      <c r="H203" s="9" t="s">
        <v>15</v>
      </c>
      <c r="I203" s="25" t="s">
        <v>872</v>
      </c>
      <c r="J203" s="25" t="s">
        <v>873</v>
      </c>
      <c r="K203" s="126" t="s">
        <v>2014</v>
      </c>
      <c r="L203" s="27" t="s">
        <v>901</v>
      </c>
      <c r="M203" s="27">
        <v>44696</v>
      </c>
      <c r="N203" s="27">
        <v>44698</v>
      </c>
      <c r="O203" s="24">
        <v>6550.25</v>
      </c>
      <c r="P203" s="24">
        <v>3275.13</v>
      </c>
      <c r="Q203" s="40">
        <f t="shared" ref="Q203:Q222" si="10">P203/O203</f>
        <v>0.50000076332964394</v>
      </c>
      <c r="R203" s="27">
        <v>44791</v>
      </c>
      <c r="S203" s="12">
        <v>9226198</v>
      </c>
      <c r="T203" s="12" t="s">
        <v>936</v>
      </c>
      <c r="U203" s="12"/>
      <c r="V203" s="94" t="s">
        <v>1895</v>
      </c>
      <c r="W203" s="128" t="s">
        <v>2017</v>
      </c>
    </row>
    <row r="204" spans="1:23" s="72" customFormat="1" ht="35.15" customHeight="1" x14ac:dyDescent="0.35">
      <c r="A204" s="35" t="s">
        <v>732</v>
      </c>
      <c r="B204" s="26" t="s">
        <v>733</v>
      </c>
      <c r="C204" s="50"/>
      <c r="D204" s="26" t="s">
        <v>734</v>
      </c>
      <c r="E204" s="26" t="s">
        <v>935</v>
      </c>
      <c r="F204" s="12" t="s">
        <v>0</v>
      </c>
      <c r="G204" s="26" t="s">
        <v>6</v>
      </c>
      <c r="H204" s="9" t="s">
        <v>45</v>
      </c>
      <c r="I204" s="25" t="s">
        <v>872</v>
      </c>
      <c r="J204" s="25" t="s">
        <v>873</v>
      </c>
      <c r="K204" s="126" t="s">
        <v>2014</v>
      </c>
      <c r="L204" s="27" t="s">
        <v>874</v>
      </c>
      <c r="M204" s="27">
        <v>44696</v>
      </c>
      <c r="N204" s="27">
        <v>44698</v>
      </c>
      <c r="O204" s="24">
        <v>6455.25</v>
      </c>
      <c r="P204" s="24">
        <v>3227.63</v>
      </c>
      <c r="Q204" s="51">
        <f t="shared" si="10"/>
        <v>0.50000077456333991</v>
      </c>
      <c r="R204" s="27">
        <v>44791</v>
      </c>
      <c r="S204" s="25">
        <v>9226149</v>
      </c>
      <c r="T204" s="12" t="s">
        <v>936</v>
      </c>
      <c r="U204" s="25"/>
      <c r="V204" s="94" t="s">
        <v>1895</v>
      </c>
      <c r="W204" s="128" t="s">
        <v>2017</v>
      </c>
    </row>
    <row r="205" spans="1:23" s="72" customFormat="1" ht="35.15" customHeight="1" x14ac:dyDescent="0.35">
      <c r="A205" s="35" t="s">
        <v>948</v>
      </c>
      <c r="B205" s="26" t="s">
        <v>949</v>
      </c>
      <c r="C205" s="26" t="s">
        <v>950</v>
      </c>
      <c r="D205" s="26" t="s">
        <v>951</v>
      </c>
      <c r="E205" s="26" t="s">
        <v>973</v>
      </c>
      <c r="F205" s="12" t="s">
        <v>0</v>
      </c>
      <c r="G205" s="19" t="s">
        <v>6</v>
      </c>
      <c r="H205" s="54" t="s">
        <v>952</v>
      </c>
      <c r="I205" s="25" t="s">
        <v>477</v>
      </c>
      <c r="J205" s="25" t="s">
        <v>478</v>
      </c>
      <c r="K205" s="126" t="s">
        <v>2014</v>
      </c>
      <c r="L205" s="19">
        <v>44512</v>
      </c>
      <c r="M205" s="55">
        <v>44661</v>
      </c>
      <c r="N205" s="55">
        <v>44664</v>
      </c>
      <c r="O205" s="24">
        <v>1583.47</v>
      </c>
      <c r="P205" s="24">
        <v>791.73500000000001</v>
      </c>
      <c r="Q205" s="51">
        <f t="shared" si="10"/>
        <v>0.5</v>
      </c>
      <c r="R205" s="27">
        <v>44797</v>
      </c>
      <c r="S205" s="12">
        <v>9231118</v>
      </c>
      <c r="T205" s="25" t="s">
        <v>970</v>
      </c>
      <c r="U205" s="25"/>
      <c r="V205" s="94" t="s">
        <v>1895</v>
      </c>
      <c r="W205" s="128" t="s">
        <v>2017</v>
      </c>
    </row>
    <row r="206" spans="1:23" customFormat="1" ht="35.15" customHeight="1" x14ac:dyDescent="0.35">
      <c r="A206" s="35" t="s">
        <v>953</v>
      </c>
      <c r="B206" s="26" t="s">
        <v>954</v>
      </c>
      <c r="C206" s="26" t="s">
        <v>955</v>
      </c>
      <c r="D206" s="26" t="s">
        <v>956</v>
      </c>
      <c r="E206" s="26" t="s">
        <v>974</v>
      </c>
      <c r="F206" s="12" t="s">
        <v>0</v>
      </c>
      <c r="G206" s="19" t="s">
        <v>6</v>
      </c>
      <c r="H206" s="54" t="s">
        <v>952</v>
      </c>
      <c r="I206" s="25" t="s">
        <v>477</v>
      </c>
      <c r="J206" s="25" t="s">
        <v>478</v>
      </c>
      <c r="K206" s="126" t="s">
        <v>2014</v>
      </c>
      <c r="L206" s="19">
        <v>44512</v>
      </c>
      <c r="M206" s="55">
        <v>44661</v>
      </c>
      <c r="N206" s="55">
        <v>44664</v>
      </c>
      <c r="O206" s="24">
        <v>1583.47</v>
      </c>
      <c r="P206" s="24">
        <v>791.73500000000001</v>
      </c>
      <c r="Q206" s="51">
        <f t="shared" si="10"/>
        <v>0.5</v>
      </c>
      <c r="R206" s="27">
        <v>44797</v>
      </c>
      <c r="S206" s="12">
        <v>9231134</v>
      </c>
      <c r="T206" s="25" t="s">
        <v>970</v>
      </c>
      <c r="U206" s="25"/>
      <c r="V206" s="94" t="s">
        <v>1895</v>
      </c>
      <c r="W206" s="128" t="s">
        <v>2017</v>
      </c>
    </row>
    <row r="207" spans="1:23" s="72" customFormat="1" ht="35.15" customHeight="1" x14ac:dyDescent="0.35">
      <c r="A207" s="35" t="s">
        <v>983</v>
      </c>
      <c r="B207" s="26" t="s">
        <v>957</v>
      </c>
      <c r="C207" s="26" t="s">
        <v>958</v>
      </c>
      <c r="D207" s="26" t="s">
        <v>959</v>
      </c>
      <c r="E207" s="26" t="s">
        <v>975</v>
      </c>
      <c r="F207" s="12" t="s">
        <v>0</v>
      </c>
      <c r="G207" s="19" t="s">
        <v>6</v>
      </c>
      <c r="H207" s="54" t="s">
        <v>952</v>
      </c>
      <c r="I207" s="25" t="s">
        <v>477</v>
      </c>
      <c r="J207" s="25" t="s">
        <v>478</v>
      </c>
      <c r="K207" s="126" t="s">
        <v>2014</v>
      </c>
      <c r="L207" s="19">
        <v>44512</v>
      </c>
      <c r="M207" s="55">
        <v>44661</v>
      </c>
      <c r="N207" s="55">
        <v>44664</v>
      </c>
      <c r="O207" s="24">
        <v>1583.47</v>
      </c>
      <c r="P207" s="24">
        <v>791.73500000000001</v>
      </c>
      <c r="Q207" s="51">
        <f t="shared" si="10"/>
        <v>0.5</v>
      </c>
      <c r="R207" s="27">
        <v>44797</v>
      </c>
      <c r="S207" s="25">
        <v>9231147</v>
      </c>
      <c r="T207" s="25" t="s">
        <v>970</v>
      </c>
      <c r="U207" s="25"/>
      <c r="V207" s="94" t="s">
        <v>1895</v>
      </c>
      <c r="W207" s="128" t="s">
        <v>2017</v>
      </c>
    </row>
    <row r="208" spans="1:23" s="72" customFormat="1" ht="35.15" customHeight="1" x14ac:dyDescent="0.35">
      <c r="A208" s="35" t="s">
        <v>984</v>
      </c>
      <c r="B208" s="26" t="s">
        <v>960</v>
      </c>
      <c r="C208" s="26" t="s">
        <v>961</v>
      </c>
      <c r="D208" s="26" t="s">
        <v>962</v>
      </c>
      <c r="E208" s="26" t="s">
        <v>976</v>
      </c>
      <c r="F208" s="12" t="s">
        <v>0</v>
      </c>
      <c r="G208" s="19" t="s">
        <v>6</v>
      </c>
      <c r="H208" s="54" t="s">
        <v>952</v>
      </c>
      <c r="I208" s="25" t="s">
        <v>477</v>
      </c>
      <c r="J208" s="25" t="s">
        <v>478</v>
      </c>
      <c r="K208" s="126" t="s">
        <v>2014</v>
      </c>
      <c r="L208" s="19">
        <v>44512</v>
      </c>
      <c r="M208" s="55">
        <v>44661</v>
      </c>
      <c r="N208" s="55">
        <v>44664</v>
      </c>
      <c r="O208" s="24">
        <v>1583.47</v>
      </c>
      <c r="P208" s="24">
        <v>791.73500000000001</v>
      </c>
      <c r="Q208" s="51">
        <f t="shared" si="10"/>
        <v>0.5</v>
      </c>
      <c r="R208" s="27">
        <v>44797</v>
      </c>
      <c r="S208" s="25">
        <v>9231150</v>
      </c>
      <c r="T208" s="25" t="s">
        <v>970</v>
      </c>
      <c r="U208" s="25"/>
      <c r="V208" s="94" t="s">
        <v>1895</v>
      </c>
      <c r="W208" s="128" t="s">
        <v>2017</v>
      </c>
    </row>
    <row r="209" spans="1:23" s="72" customFormat="1" ht="35.15" customHeight="1" x14ac:dyDescent="0.35">
      <c r="A209" s="35" t="s">
        <v>985</v>
      </c>
      <c r="B209" s="26" t="s">
        <v>963</v>
      </c>
      <c r="C209" s="26" t="s">
        <v>964</v>
      </c>
      <c r="D209" s="26" t="s">
        <v>965</v>
      </c>
      <c r="E209" s="26" t="s">
        <v>977</v>
      </c>
      <c r="F209" s="12" t="s">
        <v>0</v>
      </c>
      <c r="G209" s="19" t="s">
        <v>6</v>
      </c>
      <c r="H209" s="54" t="s">
        <v>952</v>
      </c>
      <c r="I209" s="25" t="s">
        <v>477</v>
      </c>
      <c r="J209" s="25" t="s">
        <v>478</v>
      </c>
      <c r="K209" s="126" t="s">
        <v>2014</v>
      </c>
      <c r="L209" s="19">
        <v>44512</v>
      </c>
      <c r="M209" s="55">
        <v>44661</v>
      </c>
      <c r="N209" s="55">
        <v>44664</v>
      </c>
      <c r="O209" s="24">
        <v>1583.47</v>
      </c>
      <c r="P209" s="24">
        <v>791.73500000000001</v>
      </c>
      <c r="Q209" s="51">
        <f t="shared" si="10"/>
        <v>0.5</v>
      </c>
      <c r="R209" s="27">
        <v>44797</v>
      </c>
      <c r="S209" s="25">
        <v>9231206</v>
      </c>
      <c r="T209" s="25" t="s">
        <v>970</v>
      </c>
      <c r="U209" s="25"/>
      <c r="V209" s="94" t="s">
        <v>1895</v>
      </c>
      <c r="W209" s="128" t="s">
        <v>2017</v>
      </c>
    </row>
    <row r="210" spans="1:23" s="72" customFormat="1" ht="35.15" customHeight="1" x14ac:dyDescent="0.35">
      <c r="A210" s="35" t="s">
        <v>966</v>
      </c>
      <c r="B210" s="26" t="s">
        <v>967</v>
      </c>
      <c r="C210" s="26" t="s">
        <v>968</v>
      </c>
      <c r="D210" s="26" t="s">
        <v>969</v>
      </c>
      <c r="E210" s="26" t="s">
        <v>978</v>
      </c>
      <c r="F210" s="12" t="s">
        <v>0</v>
      </c>
      <c r="G210" s="19" t="s">
        <v>6</v>
      </c>
      <c r="H210" s="54" t="s">
        <v>952</v>
      </c>
      <c r="I210" s="25" t="s">
        <v>477</v>
      </c>
      <c r="J210" s="25" t="s">
        <v>478</v>
      </c>
      <c r="K210" s="126" t="s">
        <v>2014</v>
      </c>
      <c r="L210" s="19">
        <v>44512</v>
      </c>
      <c r="M210" s="55">
        <v>44661</v>
      </c>
      <c r="N210" s="55">
        <v>44664</v>
      </c>
      <c r="O210" s="24">
        <v>1583.47</v>
      </c>
      <c r="P210" s="24">
        <v>791.73500000000001</v>
      </c>
      <c r="Q210" s="51">
        <f t="shared" si="10"/>
        <v>0.5</v>
      </c>
      <c r="R210" s="27">
        <v>44797</v>
      </c>
      <c r="S210" s="25">
        <v>9231209</v>
      </c>
      <c r="T210" s="25" t="s">
        <v>970</v>
      </c>
      <c r="U210" s="25"/>
      <c r="V210" s="94" t="s">
        <v>1895</v>
      </c>
      <c r="W210" s="128" t="s">
        <v>2017</v>
      </c>
    </row>
    <row r="211" spans="1:23" s="72" customFormat="1" ht="35.15" customHeight="1" x14ac:dyDescent="0.3">
      <c r="A211" s="10" t="s">
        <v>986</v>
      </c>
      <c r="B211" s="8" t="s">
        <v>987</v>
      </c>
      <c r="C211" s="8"/>
      <c r="D211" s="8" t="s">
        <v>988</v>
      </c>
      <c r="E211" s="9" t="s">
        <v>979</v>
      </c>
      <c r="F211" s="10" t="s">
        <v>0</v>
      </c>
      <c r="G211" s="8" t="s">
        <v>989</v>
      </c>
      <c r="H211" s="8" t="s">
        <v>194</v>
      </c>
      <c r="I211" s="12" t="s">
        <v>990</v>
      </c>
      <c r="J211" s="12" t="s">
        <v>991</v>
      </c>
      <c r="K211" s="126" t="s">
        <v>2014</v>
      </c>
      <c r="L211" s="11" t="s">
        <v>992</v>
      </c>
      <c r="M211" s="11" t="s">
        <v>993</v>
      </c>
      <c r="N211" s="11" t="s">
        <v>324</v>
      </c>
      <c r="O211" s="24">
        <v>17150.560000000001</v>
      </c>
      <c r="P211" s="24">
        <v>8575.2800000000007</v>
      </c>
      <c r="Q211" s="40">
        <f t="shared" si="10"/>
        <v>0.5</v>
      </c>
      <c r="R211" s="19">
        <v>44818</v>
      </c>
      <c r="S211" s="25">
        <v>9258560</v>
      </c>
      <c r="T211" s="10" t="s">
        <v>971</v>
      </c>
      <c r="U211" s="10"/>
      <c r="V211" s="94" t="s">
        <v>1895</v>
      </c>
      <c r="W211" s="128" t="s">
        <v>2017</v>
      </c>
    </row>
    <row r="212" spans="1:23" s="72" customFormat="1" ht="35.15" customHeight="1" x14ac:dyDescent="0.3">
      <c r="A212" s="25" t="s">
        <v>1025</v>
      </c>
      <c r="B212" s="26" t="s">
        <v>994</v>
      </c>
      <c r="C212" s="26"/>
      <c r="D212" s="26" t="s">
        <v>995</v>
      </c>
      <c r="E212" s="26" t="s">
        <v>980</v>
      </c>
      <c r="F212" s="25" t="s">
        <v>0</v>
      </c>
      <c r="G212" s="9" t="s">
        <v>185</v>
      </c>
      <c r="H212" s="26" t="s">
        <v>45</v>
      </c>
      <c r="I212" s="12" t="s">
        <v>990</v>
      </c>
      <c r="J212" s="12" t="s">
        <v>991</v>
      </c>
      <c r="K212" s="126" t="s">
        <v>2014</v>
      </c>
      <c r="L212" s="27" t="s">
        <v>996</v>
      </c>
      <c r="M212" s="19" t="s">
        <v>993</v>
      </c>
      <c r="N212" s="19" t="s">
        <v>324</v>
      </c>
      <c r="O212" s="24">
        <v>11707.28</v>
      </c>
      <c r="P212" s="24">
        <v>5853.64</v>
      </c>
      <c r="Q212" s="51">
        <f t="shared" si="10"/>
        <v>0.5</v>
      </c>
      <c r="R212" s="19">
        <v>44818</v>
      </c>
      <c r="S212" s="25">
        <v>9258581</v>
      </c>
      <c r="T212" s="12" t="s">
        <v>971</v>
      </c>
      <c r="U212" s="25"/>
      <c r="V212" s="94" t="s">
        <v>1895</v>
      </c>
      <c r="W212" s="128" t="s">
        <v>2017</v>
      </c>
    </row>
    <row r="213" spans="1:23" s="72" customFormat="1" ht="35.15" customHeight="1" x14ac:dyDescent="0.3">
      <c r="A213" s="12" t="s">
        <v>997</v>
      </c>
      <c r="B213" s="9" t="s">
        <v>998</v>
      </c>
      <c r="C213" s="9"/>
      <c r="D213" s="9" t="s">
        <v>999</v>
      </c>
      <c r="E213" s="26" t="s">
        <v>981</v>
      </c>
      <c r="F213" s="12" t="s">
        <v>0</v>
      </c>
      <c r="G213" s="9" t="s">
        <v>185</v>
      </c>
      <c r="H213" s="9" t="s">
        <v>45</v>
      </c>
      <c r="I213" s="12" t="s">
        <v>990</v>
      </c>
      <c r="J213" s="12" t="s">
        <v>991</v>
      </c>
      <c r="K213" s="126" t="s">
        <v>2014</v>
      </c>
      <c r="L213" s="19" t="s">
        <v>996</v>
      </c>
      <c r="M213" s="19" t="s">
        <v>993</v>
      </c>
      <c r="N213" s="19" t="s">
        <v>324</v>
      </c>
      <c r="O213" s="24">
        <v>12651.1</v>
      </c>
      <c r="P213" s="24">
        <v>6325.55</v>
      </c>
      <c r="Q213" s="51">
        <f t="shared" si="10"/>
        <v>0.5</v>
      </c>
      <c r="R213" s="19">
        <v>44818</v>
      </c>
      <c r="S213" s="25">
        <v>9258598</v>
      </c>
      <c r="T213" s="12" t="s">
        <v>971</v>
      </c>
      <c r="U213" s="12"/>
      <c r="V213" s="94" t="s">
        <v>1895</v>
      </c>
      <c r="W213" s="128" t="s">
        <v>2017</v>
      </c>
    </row>
    <row r="214" spans="1:23" s="74" customFormat="1" ht="35.15" customHeight="1" x14ac:dyDescent="0.3">
      <c r="A214" s="12" t="s">
        <v>1000</v>
      </c>
      <c r="B214" s="9" t="s">
        <v>1001</v>
      </c>
      <c r="C214" s="9"/>
      <c r="D214" s="9" t="s">
        <v>1002</v>
      </c>
      <c r="E214" s="26" t="s">
        <v>1016</v>
      </c>
      <c r="F214" s="12" t="s">
        <v>0</v>
      </c>
      <c r="G214" s="9" t="s">
        <v>898</v>
      </c>
      <c r="H214" s="9" t="s">
        <v>45</v>
      </c>
      <c r="I214" s="12" t="s">
        <v>990</v>
      </c>
      <c r="J214" s="12" t="s">
        <v>991</v>
      </c>
      <c r="K214" s="126" t="s">
        <v>2014</v>
      </c>
      <c r="L214" s="19" t="s">
        <v>1003</v>
      </c>
      <c r="M214" s="19" t="s">
        <v>993</v>
      </c>
      <c r="N214" s="19" t="s">
        <v>324</v>
      </c>
      <c r="O214" s="24">
        <v>7436.15</v>
      </c>
      <c r="P214" s="24">
        <v>3718.08</v>
      </c>
      <c r="Q214" s="51">
        <f t="shared" si="10"/>
        <v>0.50000067239095503</v>
      </c>
      <c r="R214" s="19">
        <v>44818</v>
      </c>
      <c r="S214" s="25">
        <v>9258611</v>
      </c>
      <c r="T214" s="12" t="s">
        <v>971</v>
      </c>
      <c r="U214" s="12"/>
      <c r="V214" s="94" t="s">
        <v>1895</v>
      </c>
      <c r="W214" s="128" t="s">
        <v>2017</v>
      </c>
    </row>
    <row r="215" spans="1:23" s="72" customFormat="1" ht="35.15" customHeight="1" x14ac:dyDescent="0.3">
      <c r="A215" s="25" t="s">
        <v>1026</v>
      </c>
      <c r="B215" s="26" t="s">
        <v>1004</v>
      </c>
      <c r="C215" s="26"/>
      <c r="D215" s="26" t="s">
        <v>1005</v>
      </c>
      <c r="E215" s="26" t="s">
        <v>1017</v>
      </c>
      <c r="F215" s="25" t="s">
        <v>0</v>
      </c>
      <c r="G215" s="26" t="s">
        <v>185</v>
      </c>
      <c r="H215" s="26" t="s">
        <v>1</v>
      </c>
      <c r="I215" s="12" t="s">
        <v>990</v>
      </c>
      <c r="J215" s="12" t="s">
        <v>991</v>
      </c>
      <c r="K215" s="126" t="s">
        <v>2014</v>
      </c>
      <c r="L215" s="27" t="s">
        <v>1006</v>
      </c>
      <c r="M215" s="19" t="s">
        <v>993</v>
      </c>
      <c r="N215" s="19" t="s">
        <v>324</v>
      </c>
      <c r="O215" s="24">
        <v>42155.54</v>
      </c>
      <c r="P215" s="24">
        <v>21077.77</v>
      </c>
      <c r="Q215" s="51">
        <f t="shared" si="10"/>
        <v>0.5</v>
      </c>
      <c r="R215" s="19">
        <v>44818</v>
      </c>
      <c r="S215" s="25">
        <v>9258647</v>
      </c>
      <c r="T215" s="12" t="s">
        <v>971</v>
      </c>
      <c r="U215" s="25"/>
      <c r="V215" s="94" t="s">
        <v>1895</v>
      </c>
      <c r="W215" s="128" t="s">
        <v>2017</v>
      </c>
    </row>
    <row r="216" spans="1:23" customFormat="1" ht="35.15" customHeight="1" x14ac:dyDescent="0.3">
      <c r="A216" s="12" t="s">
        <v>1027</v>
      </c>
      <c r="B216" s="9" t="s">
        <v>1007</v>
      </c>
      <c r="C216" s="9"/>
      <c r="D216" s="9" t="s">
        <v>1008</v>
      </c>
      <c r="E216" s="26" t="s">
        <v>1018</v>
      </c>
      <c r="F216" s="12" t="s">
        <v>0</v>
      </c>
      <c r="G216" s="9" t="s">
        <v>185</v>
      </c>
      <c r="H216" s="9" t="s">
        <v>45</v>
      </c>
      <c r="I216" s="12" t="s">
        <v>990</v>
      </c>
      <c r="J216" s="12" t="s">
        <v>991</v>
      </c>
      <c r="K216" s="126" t="s">
        <v>2014</v>
      </c>
      <c r="L216" s="19" t="s">
        <v>1009</v>
      </c>
      <c r="M216" s="19" t="s">
        <v>993</v>
      </c>
      <c r="N216" s="19" t="s">
        <v>324</v>
      </c>
      <c r="O216" s="24">
        <v>9263.2999999999993</v>
      </c>
      <c r="P216" s="24">
        <v>4631.6499999999996</v>
      </c>
      <c r="Q216" s="51">
        <f t="shared" si="10"/>
        <v>0.5</v>
      </c>
      <c r="R216" s="19">
        <v>44818</v>
      </c>
      <c r="S216" s="25">
        <v>9258858</v>
      </c>
      <c r="T216" s="12" t="s">
        <v>971</v>
      </c>
      <c r="U216" s="12"/>
      <c r="V216" s="94" t="s">
        <v>1895</v>
      </c>
      <c r="W216" s="128" t="s">
        <v>2017</v>
      </c>
    </row>
    <row r="217" spans="1:23" customFormat="1" ht="35.15" customHeight="1" x14ac:dyDescent="0.3">
      <c r="A217" s="35" t="s">
        <v>1028</v>
      </c>
      <c r="B217" s="26" t="s">
        <v>154</v>
      </c>
      <c r="C217" s="26"/>
      <c r="D217" s="26" t="s">
        <v>1010</v>
      </c>
      <c r="E217" s="26" t="s">
        <v>1019</v>
      </c>
      <c r="F217" s="25" t="s">
        <v>0</v>
      </c>
      <c r="G217" s="26" t="s">
        <v>895</v>
      </c>
      <c r="H217" s="26" t="s">
        <v>194</v>
      </c>
      <c r="I217" s="25" t="s">
        <v>990</v>
      </c>
      <c r="J217" s="25" t="s">
        <v>991</v>
      </c>
      <c r="K217" s="126" t="s">
        <v>2014</v>
      </c>
      <c r="L217" s="27" t="s">
        <v>1011</v>
      </c>
      <c r="M217" s="19" t="s">
        <v>993</v>
      </c>
      <c r="N217" s="19" t="s">
        <v>324</v>
      </c>
      <c r="O217" s="24">
        <v>117213.36</v>
      </c>
      <c r="P217" s="24">
        <v>58606.68</v>
      </c>
      <c r="Q217" s="51">
        <f t="shared" si="10"/>
        <v>0.5</v>
      </c>
      <c r="R217" s="19">
        <v>44818</v>
      </c>
      <c r="S217" s="25">
        <v>9259052</v>
      </c>
      <c r="T217" s="12" t="s">
        <v>971</v>
      </c>
      <c r="U217" s="25"/>
      <c r="V217" s="94" t="s">
        <v>1895</v>
      </c>
      <c r="W217" s="128" t="s">
        <v>2017</v>
      </c>
    </row>
    <row r="218" spans="1:23" s="72" customFormat="1" ht="35.15" customHeight="1" x14ac:dyDescent="0.3">
      <c r="A218" s="25" t="s">
        <v>1029</v>
      </c>
      <c r="B218" s="26" t="s">
        <v>1012</v>
      </c>
      <c r="C218" s="26"/>
      <c r="D218" s="26" t="s">
        <v>1013</v>
      </c>
      <c r="E218" s="26" t="s">
        <v>1020</v>
      </c>
      <c r="F218" s="25" t="s">
        <v>0</v>
      </c>
      <c r="G218" s="26" t="s">
        <v>895</v>
      </c>
      <c r="H218" s="26" t="s">
        <v>194</v>
      </c>
      <c r="I218" s="25" t="s">
        <v>990</v>
      </c>
      <c r="J218" s="25" t="s">
        <v>991</v>
      </c>
      <c r="K218" s="126" t="s">
        <v>2014</v>
      </c>
      <c r="L218" s="27" t="s">
        <v>1011</v>
      </c>
      <c r="M218" s="19" t="s">
        <v>993</v>
      </c>
      <c r="N218" s="19" t="s">
        <v>324</v>
      </c>
      <c r="O218" s="24">
        <v>117213.36</v>
      </c>
      <c r="P218" s="24">
        <v>58606.68</v>
      </c>
      <c r="Q218" s="51">
        <f t="shared" si="10"/>
        <v>0.5</v>
      </c>
      <c r="R218" s="19">
        <v>44818</v>
      </c>
      <c r="S218" s="25">
        <v>9259153</v>
      </c>
      <c r="T218" s="12" t="s">
        <v>971</v>
      </c>
      <c r="U218" s="25"/>
      <c r="V218" s="94" t="s">
        <v>1895</v>
      </c>
      <c r="W218" s="128" t="s">
        <v>2017</v>
      </c>
    </row>
    <row r="219" spans="1:23" customFormat="1" ht="35.15" customHeight="1" x14ac:dyDescent="0.3">
      <c r="A219" s="25" t="s">
        <v>1030</v>
      </c>
      <c r="B219" s="26" t="s">
        <v>1014</v>
      </c>
      <c r="C219" s="26"/>
      <c r="D219" s="26" t="s">
        <v>1015</v>
      </c>
      <c r="E219" s="9" t="s">
        <v>1021</v>
      </c>
      <c r="F219" s="25" t="s">
        <v>0</v>
      </c>
      <c r="G219" s="26" t="s">
        <v>185</v>
      </c>
      <c r="H219" s="26" t="s">
        <v>15</v>
      </c>
      <c r="I219" s="25" t="s">
        <v>990</v>
      </c>
      <c r="J219" s="25" t="s">
        <v>991</v>
      </c>
      <c r="K219" s="126" t="s">
        <v>2014</v>
      </c>
      <c r="L219" s="27" t="s">
        <v>996</v>
      </c>
      <c r="M219" s="19" t="s">
        <v>993</v>
      </c>
      <c r="N219" s="19" t="s">
        <v>324</v>
      </c>
      <c r="O219" s="24">
        <v>1915.92</v>
      </c>
      <c r="P219" s="24">
        <v>957.96</v>
      </c>
      <c r="Q219" s="51">
        <f t="shared" si="10"/>
        <v>0.5</v>
      </c>
      <c r="R219" s="19">
        <v>44818</v>
      </c>
      <c r="S219" s="25">
        <v>9259213</v>
      </c>
      <c r="T219" s="12" t="s">
        <v>971</v>
      </c>
      <c r="U219" s="25"/>
      <c r="V219" s="94" t="s">
        <v>1895</v>
      </c>
      <c r="W219" s="128" t="s">
        <v>2017</v>
      </c>
    </row>
    <row r="220" spans="1:23" s="72" customFormat="1" ht="35.15" customHeight="1" x14ac:dyDescent="0.3">
      <c r="A220" s="23" t="s">
        <v>1031</v>
      </c>
      <c r="B220" s="47" t="s">
        <v>1064</v>
      </c>
      <c r="C220" s="47"/>
      <c r="D220" s="12" t="s">
        <v>1032</v>
      </c>
      <c r="E220" s="9" t="s">
        <v>1022</v>
      </c>
      <c r="F220" s="12" t="s">
        <v>1033</v>
      </c>
      <c r="G220" s="12">
        <v>31.12</v>
      </c>
      <c r="H220" s="12" t="s">
        <v>1</v>
      </c>
      <c r="I220" s="12" t="s">
        <v>262</v>
      </c>
      <c r="J220" s="12" t="s">
        <v>262</v>
      </c>
      <c r="K220" s="126" t="s">
        <v>2014</v>
      </c>
      <c r="L220" s="12" t="s">
        <v>1034</v>
      </c>
      <c r="M220" s="12" t="s">
        <v>1035</v>
      </c>
      <c r="N220" s="12" t="s">
        <v>1036</v>
      </c>
      <c r="O220" s="24">
        <v>2700</v>
      </c>
      <c r="P220" s="24">
        <v>1890</v>
      </c>
      <c r="Q220" s="51">
        <f t="shared" si="10"/>
        <v>0.7</v>
      </c>
      <c r="R220" s="19">
        <v>44820</v>
      </c>
      <c r="S220" s="25">
        <v>9263590</v>
      </c>
      <c r="T220" s="12" t="s">
        <v>1067</v>
      </c>
      <c r="U220" s="12"/>
      <c r="V220" s="94" t="s">
        <v>1895</v>
      </c>
      <c r="W220" s="128" t="s">
        <v>2017</v>
      </c>
    </row>
    <row r="221" spans="1:23" s="72" customFormat="1" ht="35.15" customHeight="1" x14ac:dyDescent="0.3">
      <c r="A221" s="56" t="s">
        <v>1037</v>
      </c>
      <c r="B221" s="47" t="s">
        <v>1066</v>
      </c>
      <c r="C221" s="47"/>
      <c r="D221" s="26" t="s">
        <v>1038</v>
      </c>
      <c r="E221" s="9" t="s">
        <v>1023</v>
      </c>
      <c r="F221" s="12" t="s">
        <v>1033</v>
      </c>
      <c r="G221" s="12">
        <v>31.12</v>
      </c>
      <c r="H221" s="12" t="s">
        <v>15</v>
      </c>
      <c r="I221" s="12" t="s">
        <v>1039</v>
      </c>
      <c r="J221" s="12" t="s">
        <v>1039</v>
      </c>
      <c r="K221" s="126" t="s">
        <v>2014</v>
      </c>
      <c r="L221" s="12" t="s">
        <v>1040</v>
      </c>
      <c r="M221" s="12" t="s">
        <v>1041</v>
      </c>
      <c r="N221" s="12" t="s">
        <v>1042</v>
      </c>
      <c r="O221" s="24">
        <v>1000</v>
      </c>
      <c r="P221" s="24">
        <v>700</v>
      </c>
      <c r="Q221" s="51">
        <f t="shared" si="10"/>
        <v>0.7</v>
      </c>
      <c r="R221" s="19">
        <v>44820</v>
      </c>
      <c r="S221" s="25">
        <v>9263613</v>
      </c>
      <c r="T221" s="12" t="s">
        <v>1067</v>
      </c>
      <c r="U221" s="25"/>
      <c r="V221" s="94" t="s">
        <v>1895</v>
      </c>
      <c r="W221" s="128" t="s">
        <v>2017</v>
      </c>
    </row>
    <row r="222" spans="1:23" s="72" customFormat="1" ht="35.15" customHeight="1" x14ac:dyDescent="0.3">
      <c r="A222" s="25" t="s">
        <v>1043</v>
      </c>
      <c r="B222" s="47" t="s">
        <v>1044</v>
      </c>
      <c r="C222" s="47"/>
      <c r="D222" s="26" t="s">
        <v>1045</v>
      </c>
      <c r="E222" s="9" t="s">
        <v>1024</v>
      </c>
      <c r="F222" s="25" t="s">
        <v>0</v>
      </c>
      <c r="G222" s="26" t="s">
        <v>6</v>
      </c>
      <c r="H222" s="26" t="s">
        <v>45</v>
      </c>
      <c r="I222" s="25" t="s">
        <v>1046</v>
      </c>
      <c r="J222" s="25" t="s">
        <v>1047</v>
      </c>
      <c r="K222" s="126" t="s">
        <v>2014</v>
      </c>
      <c r="L222" s="27" t="s">
        <v>1048</v>
      </c>
      <c r="M222" s="57" t="s">
        <v>1049</v>
      </c>
      <c r="N222" s="57" t="s">
        <v>1050</v>
      </c>
      <c r="O222" s="24">
        <v>14943.460000000001</v>
      </c>
      <c r="P222" s="24">
        <v>7471.7300000000005</v>
      </c>
      <c r="Q222" s="51">
        <f t="shared" si="10"/>
        <v>0.5</v>
      </c>
      <c r="R222" s="19">
        <v>44820</v>
      </c>
      <c r="S222" s="25">
        <v>9263631</v>
      </c>
      <c r="T222" s="12" t="s">
        <v>1068</v>
      </c>
      <c r="U222" s="25"/>
      <c r="V222" s="94" t="s">
        <v>1895</v>
      </c>
      <c r="W222" s="128" t="s">
        <v>2017</v>
      </c>
    </row>
    <row r="223" spans="1:23" customFormat="1" ht="35.15" customHeight="1" x14ac:dyDescent="0.3">
      <c r="A223" s="25" t="s">
        <v>1051</v>
      </c>
      <c r="B223" s="47" t="s">
        <v>1052</v>
      </c>
      <c r="C223" s="47"/>
      <c r="D223" s="26" t="s">
        <v>1053</v>
      </c>
      <c r="E223" s="9" t="s">
        <v>1061</v>
      </c>
      <c r="F223" s="25" t="s">
        <v>0</v>
      </c>
      <c r="G223" s="26" t="s">
        <v>6</v>
      </c>
      <c r="H223" s="26" t="s">
        <v>45</v>
      </c>
      <c r="I223" s="25" t="s">
        <v>1046</v>
      </c>
      <c r="J223" s="25" t="s">
        <v>1047</v>
      </c>
      <c r="K223" s="126" t="s">
        <v>2014</v>
      </c>
      <c r="L223" s="27" t="s">
        <v>1054</v>
      </c>
      <c r="M223" s="57" t="s">
        <v>1049</v>
      </c>
      <c r="N223" s="57" t="s">
        <v>1050</v>
      </c>
      <c r="O223" s="24">
        <v>15680.210000000001</v>
      </c>
      <c r="P223" s="24">
        <f>Q223*O223</f>
        <v>7840.1050000000005</v>
      </c>
      <c r="Q223" s="51">
        <v>0.5</v>
      </c>
      <c r="R223" s="19">
        <v>44820</v>
      </c>
      <c r="S223" s="25">
        <v>9263662</v>
      </c>
      <c r="T223" s="25" t="s">
        <v>1068</v>
      </c>
      <c r="U223" s="25"/>
      <c r="V223" s="94" t="s">
        <v>1895</v>
      </c>
      <c r="W223" s="128" t="s">
        <v>2017</v>
      </c>
    </row>
    <row r="224" spans="1:23" s="72" customFormat="1" ht="35.15" customHeight="1" x14ac:dyDescent="0.3">
      <c r="A224" s="25" t="s">
        <v>1055</v>
      </c>
      <c r="B224" s="47" t="s">
        <v>1056</v>
      </c>
      <c r="C224" s="47"/>
      <c r="D224" s="26" t="s">
        <v>1057</v>
      </c>
      <c r="E224" s="9" t="s">
        <v>1062</v>
      </c>
      <c r="F224" s="25" t="s">
        <v>0</v>
      </c>
      <c r="G224" s="26" t="s">
        <v>6</v>
      </c>
      <c r="H224" s="26" t="s">
        <v>15</v>
      </c>
      <c r="I224" s="25" t="s">
        <v>1046</v>
      </c>
      <c r="J224" s="25" t="s">
        <v>1047</v>
      </c>
      <c r="K224" s="126" t="s">
        <v>2014</v>
      </c>
      <c r="L224" s="27" t="s">
        <v>1058</v>
      </c>
      <c r="M224" s="57" t="s">
        <v>1049</v>
      </c>
      <c r="N224" s="57" t="s">
        <v>1050</v>
      </c>
      <c r="O224" s="24">
        <v>15439.710000000003</v>
      </c>
      <c r="P224" s="24">
        <f>Q224*O224</f>
        <v>7719.8550000000014</v>
      </c>
      <c r="Q224" s="51">
        <v>0.5</v>
      </c>
      <c r="R224" s="19">
        <v>44820</v>
      </c>
      <c r="S224" s="25">
        <v>9263691</v>
      </c>
      <c r="T224" s="25" t="s">
        <v>1068</v>
      </c>
      <c r="U224" s="25"/>
      <c r="V224" s="94" t="s">
        <v>1895</v>
      </c>
      <c r="W224" s="128" t="s">
        <v>2017</v>
      </c>
    </row>
    <row r="225" spans="1:23" s="72" customFormat="1" ht="35.15" customHeight="1" x14ac:dyDescent="0.3">
      <c r="A225" s="25" t="s">
        <v>1065</v>
      </c>
      <c r="B225" s="47" t="s">
        <v>1059</v>
      </c>
      <c r="C225" s="47"/>
      <c r="D225" s="26" t="s">
        <v>1060</v>
      </c>
      <c r="E225" s="9" t="s">
        <v>1063</v>
      </c>
      <c r="F225" s="25" t="s">
        <v>0</v>
      </c>
      <c r="G225" s="26" t="s">
        <v>6</v>
      </c>
      <c r="H225" s="26" t="s">
        <v>45</v>
      </c>
      <c r="I225" s="25" t="s">
        <v>1046</v>
      </c>
      <c r="J225" s="25" t="s">
        <v>1047</v>
      </c>
      <c r="K225" s="126" t="s">
        <v>2014</v>
      </c>
      <c r="L225" s="27" t="s">
        <v>1058</v>
      </c>
      <c r="M225" s="57" t="s">
        <v>1049</v>
      </c>
      <c r="N225" s="57" t="s">
        <v>1050</v>
      </c>
      <c r="O225" s="24">
        <v>13975.680000000002</v>
      </c>
      <c r="P225" s="24">
        <f>Q225*O225</f>
        <v>6987.8400000000011</v>
      </c>
      <c r="Q225" s="51">
        <v>0.5</v>
      </c>
      <c r="R225" s="19">
        <v>44820</v>
      </c>
      <c r="S225" s="25">
        <v>9263727</v>
      </c>
      <c r="T225" s="25" t="s">
        <v>1068</v>
      </c>
      <c r="U225" s="25"/>
      <c r="V225" s="94" t="s">
        <v>1895</v>
      </c>
      <c r="W225" s="128" t="s">
        <v>2017</v>
      </c>
    </row>
    <row r="226" spans="1:23" s="72" customFormat="1" ht="35.15" customHeight="1" x14ac:dyDescent="0.3">
      <c r="A226" s="26" t="s">
        <v>861</v>
      </c>
      <c r="B226" s="26" t="s">
        <v>862</v>
      </c>
      <c r="C226" s="26"/>
      <c r="D226" s="26" t="s">
        <v>865</v>
      </c>
      <c r="E226" s="25" t="s">
        <v>1071</v>
      </c>
      <c r="F226" s="25" t="s">
        <v>0</v>
      </c>
      <c r="G226" s="26" t="s">
        <v>14</v>
      </c>
      <c r="H226" s="26" t="s">
        <v>45</v>
      </c>
      <c r="I226" s="25" t="s">
        <v>1070</v>
      </c>
      <c r="J226" s="25" t="s">
        <v>1069</v>
      </c>
      <c r="K226" s="126" t="s">
        <v>2014</v>
      </c>
      <c r="L226" s="27">
        <v>44679</v>
      </c>
      <c r="M226" s="27">
        <v>44682</v>
      </c>
      <c r="N226" s="27">
        <v>44804</v>
      </c>
      <c r="O226" s="24">
        <v>10000</v>
      </c>
      <c r="P226" s="24">
        <v>7000</v>
      </c>
      <c r="Q226" s="51">
        <f t="shared" ref="Q226:Q234" si="11">P226/O226</f>
        <v>0.7</v>
      </c>
      <c r="R226" s="19">
        <v>44825</v>
      </c>
      <c r="S226" s="25">
        <v>9269426</v>
      </c>
      <c r="T226" s="25" t="s">
        <v>1072</v>
      </c>
      <c r="U226" s="25"/>
      <c r="V226" s="94" t="s">
        <v>1895</v>
      </c>
      <c r="W226" s="128" t="s">
        <v>2017</v>
      </c>
    </row>
    <row r="227" spans="1:23" customFormat="1" ht="35.15" customHeight="1" x14ac:dyDescent="0.3">
      <c r="A227" s="23" t="s">
        <v>1078</v>
      </c>
      <c r="B227" s="9" t="s">
        <v>1077</v>
      </c>
      <c r="C227" s="9"/>
      <c r="D227" s="12" t="s">
        <v>1073</v>
      </c>
      <c r="E227" s="88" t="s">
        <v>1889</v>
      </c>
      <c r="F227" s="12" t="s">
        <v>1033</v>
      </c>
      <c r="G227" s="90">
        <v>44926</v>
      </c>
      <c r="H227" s="12" t="s">
        <v>15</v>
      </c>
      <c r="I227" s="12" t="s">
        <v>262</v>
      </c>
      <c r="J227" s="12" t="s">
        <v>262</v>
      </c>
      <c r="K227" s="126" t="s">
        <v>2014</v>
      </c>
      <c r="L227" s="12" t="s">
        <v>1074</v>
      </c>
      <c r="M227" s="12" t="s">
        <v>1075</v>
      </c>
      <c r="N227" s="19" t="s">
        <v>1076</v>
      </c>
      <c r="O227" s="24">
        <v>2000</v>
      </c>
      <c r="P227" s="24">
        <v>1400</v>
      </c>
      <c r="Q227" s="86">
        <f t="shared" si="11"/>
        <v>0.7</v>
      </c>
      <c r="R227" s="19">
        <v>44827</v>
      </c>
      <c r="S227" s="32" t="s">
        <v>1874</v>
      </c>
      <c r="T227" s="32" t="s">
        <v>1875</v>
      </c>
      <c r="U227" s="32" t="s">
        <v>1506</v>
      </c>
      <c r="V227" s="94" t="s">
        <v>1895</v>
      </c>
      <c r="W227" s="128" t="s">
        <v>2017</v>
      </c>
    </row>
    <row r="228" spans="1:23" s="72" customFormat="1" ht="35.15" customHeight="1" x14ac:dyDescent="0.3">
      <c r="A228" s="12" t="s">
        <v>439</v>
      </c>
      <c r="B228" s="26" t="s">
        <v>440</v>
      </c>
      <c r="C228" s="26"/>
      <c r="D228" s="9" t="s">
        <v>441</v>
      </c>
      <c r="E228" s="25" t="s">
        <v>1082</v>
      </c>
      <c r="F228" s="12" t="s">
        <v>0</v>
      </c>
      <c r="G228" s="9" t="s">
        <v>6</v>
      </c>
      <c r="H228" s="9" t="s">
        <v>15</v>
      </c>
      <c r="I228" s="32" t="s">
        <v>442</v>
      </c>
      <c r="J228" s="32" t="s">
        <v>443</v>
      </c>
      <c r="K228" s="126" t="s">
        <v>2014</v>
      </c>
      <c r="L228" s="19" t="s">
        <v>444</v>
      </c>
      <c r="M228" s="19" t="s">
        <v>445</v>
      </c>
      <c r="N228" s="19" t="s">
        <v>446</v>
      </c>
      <c r="O228" s="24">
        <v>45246.94</v>
      </c>
      <c r="P228" s="24">
        <v>22471.47</v>
      </c>
      <c r="Q228" s="40">
        <f t="shared" si="11"/>
        <v>0.49664065680463698</v>
      </c>
      <c r="R228" s="19">
        <v>44827</v>
      </c>
      <c r="S228" s="12">
        <v>9276366</v>
      </c>
      <c r="T228" s="12" t="s">
        <v>1085</v>
      </c>
      <c r="U228" s="12"/>
      <c r="V228" s="94" t="s">
        <v>1895</v>
      </c>
      <c r="W228" s="128" t="s">
        <v>2017</v>
      </c>
    </row>
    <row r="229" spans="1:23" s="72" customFormat="1" ht="35.15" customHeight="1" x14ac:dyDescent="0.3">
      <c r="A229" s="12" t="s">
        <v>972</v>
      </c>
      <c r="B229" s="26" t="s">
        <v>447</v>
      </c>
      <c r="C229" s="26"/>
      <c r="D229" s="9" t="s">
        <v>448</v>
      </c>
      <c r="E229" s="25" t="s">
        <v>1083</v>
      </c>
      <c r="F229" s="12" t="s">
        <v>0</v>
      </c>
      <c r="G229" s="9" t="s">
        <v>6</v>
      </c>
      <c r="H229" s="9" t="s">
        <v>45</v>
      </c>
      <c r="I229" s="32" t="s">
        <v>442</v>
      </c>
      <c r="J229" s="32" t="s">
        <v>443</v>
      </c>
      <c r="K229" s="126" t="s">
        <v>2014</v>
      </c>
      <c r="L229" s="19" t="s">
        <v>449</v>
      </c>
      <c r="M229" s="19" t="s">
        <v>445</v>
      </c>
      <c r="N229" s="19" t="s">
        <v>446</v>
      </c>
      <c r="O229" s="24">
        <v>19261.490000000002</v>
      </c>
      <c r="P229" s="24">
        <v>9555.25</v>
      </c>
      <c r="Q229" s="40">
        <f t="shared" si="11"/>
        <v>0.49608052128885144</v>
      </c>
      <c r="R229" s="19">
        <v>44827</v>
      </c>
      <c r="S229" s="12">
        <v>9276373</v>
      </c>
      <c r="T229" s="12" t="s">
        <v>1085</v>
      </c>
      <c r="U229" s="12"/>
      <c r="V229" s="94" t="s">
        <v>1895</v>
      </c>
      <c r="W229" s="128" t="s">
        <v>2017</v>
      </c>
    </row>
    <row r="230" spans="1:23" customFormat="1" ht="35.15" customHeight="1" x14ac:dyDescent="0.3">
      <c r="A230" s="12" t="s">
        <v>450</v>
      </c>
      <c r="B230" s="26" t="s">
        <v>451</v>
      </c>
      <c r="C230" s="26"/>
      <c r="D230" s="9" t="s">
        <v>452</v>
      </c>
      <c r="E230" s="25" t="s">
        <v>1084</v>
      </c>
      <c r="F230" s="12" t="s">
        <v>0</v>
      </c>
      <c r="G230" s="9" t="s">
        <v>6</v>
      </c>
      <c r="H230" s="9" t="s">
        <v>45</v>
      </c>
      <c r="I230" s="32" t="s">
        <v>442</v>
      </c>
      <c r="J230" s="32" t="s">
        <v>443</v>
      </c>
      <c r="K230" s="126" t="s">
        <v>2014</v>
      </c>
      <c r="L230" s="19" t="s">
        <v>453</v>
      </c>
      <c r="M230" s="19" t="s">
        <v>445</v>
      </c>
      <c r="N230" s="19" t="s">
        <v>446</v>
      </c>
      <c r="O230" s="24">
        <v>17963.830000000002</v>
      </c>
      <c r="P230" s="24">
        <v>8981.92</v>
      </c>
      <c r="Q230" s="40">
        <f t="shared" si="11"/>
        <v>0.50000027833708061</v>
      </c>
      <c r="R230" s="19">
        <v>44827</v>
      </c>
      <c r="S230" s="12">
        <v>9276378</v>
      </c>
      <c r="T230" s="12" t="s">
        <v>1085</v>
      </c>
      <c r="U230" s="12"/>
      <c r="V230" s="94" t="s">
        <v>1895</v>
      </c>
      <c r="W230" s="128" t="s">
        <v>2017</v>
      </c>
    </row>
    <row r="231" spans="1:23" customFormat="1" ht="35.15" customHeight="1" x14ac:dyDescent="0.3">
      <c r="A231" s="12" t="s">
        <v>1090</v>
      </c>
      <c r="B231" s="26" t="s">
        <v>1086</v>
      </c>
      <c r="C231" s="26"/>
      <c r="D231" s="9" t="s">
        <v>1087</v>
      </c>
      <c r="E231" s="12" t="s">
        <v>1089</v>
      </c>
      <c r="F231" s="12" t="s">
        <v>0</v>
      </c>
      <c r="G231" s="9" t="s">
        <v>185</v>
      </c>
      <c r="H231" s="9" t="s">
        <v>45</v>
      </c>
      <c r="I231" s="35" t="s">
        <v>1091</v>
      </c>
      <c r="J231" s="25" t="s">
        <v>1088</v>
      </c>
      <c r="K231" s="126" t="s">
        <v>2014</v>
      </c>
      <c r="L231" s="19">
        <v>44592</v>
      </c>
      <c r="M231" s="55">
        <v>44727</v>
      </c>
      <c r="N231" s="55">
        <v>44729</v>
      </c>
      <c r="O231" s="24">
        <v>5751</v>
      </c>
      <c r="P231" s="24">
        <f>O231/2</f>
        <v>2875.5</v>
      </c>
      <c r="Q231" s="40">
        <f t="shared" si="11"/>
        <v>0.5</v>
      </c>
      <c r="R231" s="19">
        <v>44844</v>
      </c>
      <c r="S231" s="12">
        <v>9304620</v>
      </c>
      <c r="T231" s="12" t="s">
        <v>1092</v>
      </c>
      <c r="U231" s="12"/>
      <c r="V231" s="94" t="s">
        <v>1895</v>
      </c>
      <c r="W231" s="128" t="s">
        <v>2017</v>
      </c>
    </row>
    <row r="232" spans="1:23" customFormat="1" ht="35.15" customHeight="1" x14ac:dyDescent="0.3">
      <c r="A232" s="25" t="s">
        <v>1093</v>
      </c>
      <c r="B232" s="47" t="s">
        <v>1094</v>
      </c>
      <c r="C232" s="47"/>
      <c r="D232" s="47" t="s">
        <v>1095</v>
      </c>
      <c r="E232" s="12" t="s">
        <v>1108</v>
      </c>
      <c r="F232" s="12" t="s">
        <v>0</v>
      </c>
      <c r="G232" s="9" t="s">
        <v>6</v>
      </c>
      <c r="H232" s="9" t="s">
        <v>45</v>
      </c>
      <c r="I232" s="35" t="s">
        <v>1096</v>
      </c>
      <c r="J232" s="35" t="s">
        <v>1097</v>
      </c>
      <c r="K232" s="126" t="s">
        <v>2014</v>
      </c>
      <c r="L232" s="46" t="s">
        <v>1098</v>
      </c>
      <c r="M232" s="60" t="s">
        <v>1099</v>
      </c>
      <c r="N232" s="60" t="s">
        <v>1100</v>
      </c>
      <c r="O232" s="24">
        <v>20229.02</v>
      </c>
      <c r="P232" s="24">
        <f>20229.02*0.7</f>
        <v>14160.314</v>
      </c>
      <c r="Q232" s="40">
        <f t="shared" si="11"/>
        <v>0.7</v>
      </c>
      <c r="R232" s="19">
        <v>44858</v>
      </c>
      <c r="S232" s="12">
        <v>9349548</v>
      </c>
      <c r="T232" s="12" t="s">
        <v>1111</v>
      </c>
      <c r="U232" s="15"/>
      <c r="V232" s="94" t="s">
        <v>1895</v>
      </c>
      <c r="W232" s="128" t="s">
        <v>2017</v>
      </c>
    </row>
    <row r="233" spans="1:23" s="72" customFormat="1" ht="35.15" customHeight="1" x14ac:dyDescent="0.3">
      <c r="A233" s="12" t="s">
        <v>439</v>
      </c>
      <c r="B233" s="9" t="s">
        <v>440</v>
      </c>
      <c r="C233" s="9"/>
      <c r="D233" s="9" t="s">
        <v>1101</v>
      </c>
      <c r="E233" s="12" t="s">
        <v>1109</v>
      </c>
      <c r="F233" s="12" t="s">
        <v>0</v>
      </c>
      <c r="G233" s="9" t="s">
        <v>1102</v>
      </c>
      <c r="H233" s="9" t="s">
        <v>15</v>
      </c>
      <c r="I233" s="12" t="s">
        <v>990</v>
      </c>
      <c r="J233" s="12" t="s">
        <v>991</v>
      </c>
      <c r="K233" s="126" t="s">
        <v>2014</v>
      </c>
      <c r="L233" s="19" t="s">
        <v>1103</v>
      </c>
      <c r="M233" s="19" t="s">
        <v>993</v>
      </c>
      <c r="N233" s="19" t="s">
        <v>324</v>
      </c>
      <c r="O233" s="24">
        <v>63905.84</v>
      </c>
      <c r="P233" s="24">
        <v>1633.66</v>
      </c>
      <c r="Q233" s="59">
        <f t="shared" si="11"/>
        <v>2.556354786980345E-2</v>
      </c>
      <c r="R233" s="19">
        <v>44858</v>
      </c>
      <c r="S233" s="12">
        <v>9349562</v>
      </c>
      <c r="T233" s="12" t="s">
        <v>1112</v>
      </c>
      <c r="U233" s="17"/>
      <c r="V233" s="94" t="s">
        <v>1895</v>
      </c>
      <c r="W233" s="128" t="s">
        <v>2017</v>
      </c>
    </row>
    <row r="234" spans="1:23" s="72" customFormat="1" ht="35.15" customHeight="1" x14ac:dyDescent="0.3">
      <c r="A234" s="12" t="s">
        <v>1107</v>
      </c>
      <c r="B234" s="9" t="s">
        <v>1104</v>
      </c>
      <c r="C234" s="9"/>
      <c r="D234" s="9" t="s">
        <v>1105</v>
      </c>
      <c r="E234" s="12" t="s">
        <v>1110</v>
      </c>
      <c r="F234" s="12" t="s">
        <v>0</v>
      </c>
      <c r="G234" s="9" t="s">
        <v>895</v>
      </c>
      <c r="H234" s="9" t="s">
        <v>1</v>
      </c>
      <c r="I234" s="12" t="s">
        <v>990</v>
      </c>
      <c r="J234" s="12" t="s">
        <v>991</v>
      </c>
      <c r="K234" s="126" t="s">
        <v>2014</v>
      </c>
      <c r="L234" s="19" t="s">
        <v>1106</v>
      </c>
      <c r="M234" s="19" t="s">
        <v>993</v>
      </c>
      <c r="N234" s="19" t="s">
        <v>324</v>
      </c>
      <c r="O234" s="24">
        <v>7367.15</v>
      </c>
      <c r="P234" s="24">
        <v>3683.58</v>
      </c>
      <c r="Q234" s="40">
        <f t="shared" si="11"/>
        <v>0.5000006786885024</v>
      </c>
      <c r="R234" s="19">
        <v>44858</v>
      </c>
      <c r="S234" s="12">
        <v>9349597</v>
      </c>
      <c r="T234" s="12" t="s">
        <v>1112</v>
      </c>
      <c r="U234" s="17"/>
      <c r="V234" s="94" t="s">
        <v>1895</v>
      </c>
      <c r="W234" s="128" t="s">
        <v>2017</v>
      </c>
    </row>
    <row r="235" spans="1:23" customFormat="1" ht="35.15" customHeight="1" x14ac:dyDescent="0.3">
      <c r="A235" s="12" t="s">
        <v>1120</v>
      </c>
      <c r="B235" s="9" t="s">
        <v>1119</v>
      </c>
      <c r="C235" s="9"/>
      <c r="D235" s="9" t="s">
        <v>1113</v>
      </c>
      <c r="E235" s="12" t="s">
        <v>1117</v>
      </c>
      <c r="F235" s="25" t="s">
        <v>0</v>
      </c>
      <c r="G235" s="26" t="s">
        <v>14</v>
      </c>
      <c r="H235" s="26" t="s">
        <v>1114</v>
      </c>
      <c r="I235" s="12" t="s">
        <v>1115</v>
      </c>
      <c r="J235" s="12" t="s">
        <v>1116</v>
      </c>
      <c r="K235" s="126" t="s">
        <v>2014</v>
      </c>
      <c r="L235" s="19">
        <v>44740</v>
      </c>
      <c r="M235" s="19">
        <v>44743</v>
      </c>
      <c r="N235" s="19">
        <v>44860</v>
      </c>
      <c r="O235" s="24">
        <v>2100</v>
      </c>
      <c r="P235" s="24">
        <v>1470</v>
      </c>
      <c r="Q235" s="40">
        <f>P235/O235</f>
        <v>0.7</v>
      </c>
      <c r="R235" s="19">
        <v>44893</v>
      </c>
      <c r="S235" s="12">
        <v>9588070</v>
      </c>
      <c r="T235" s="12" t="s">
        <v>1118</v>
      </c>
      <c r="U235" s="15"/>
      <c r="V235" s="94" t="s">
        <v>1895</v>
      </c>
      <c r="W235" s="128" t="s">
        <v>2017</v>
      </c>
    </row>
    <row r="236" spans="1:23" s="72" customFormat="1" ht="35.15" customHeight="1" x14ac:dyDescent="0.3">
      <c r="A236" s="25" t="s">
        <v>1121</v>
      </c>
      <c r="B236" s="26" t="s">
        <v>244</v>
      </c>
      <c r="C236" s="26"/>
      <c r="D236" s="26" t="s">
        <v>250</v>
      </c>
      <c r="E236" s="12" t="s">
        <v>1122</v>
      </c>
      <c r="F236" s="25" t="s">
        <v>0</v>
      </c>
      <c r="G236" s="26" t="s">
        <v>14</v>
      </c>
      <c r="H236" s="26" t="s">
        <v>15</v>
      </c>
      <c r="I236" s="25" t="s">
        <v>240</v>
      </c>
      <c r="J236" s="25" t="s">
        <v>241</v>
      </c>
      <c r="K236" s="126" t="s">
        <v>2014</v>
      </c>
      <c r="L236" s="27">
        <v>44630</v>
      </c>
      <c r="M236" s="19">
        <v>44652</v>
      </c>
      <c r="N236" s="19">
        <v>44895</v>
      </c>
      <c r="O236" s="24">
        <v>9680</v>
      </c>
      <c r="P236" s="24">
        <v>4840</v>
      </c>
      <c r="Q236" s="51">
        <f>P236/O236</f>
        <v>0.5</v>
      </c>
      <c r="R236" s="19">
        <v>44893</v>
      </c>
      <c r="S236" s="25">
        <v>9669434</v>
      </c>
      <c r="T236" s="25" t="s">
        <v>1123</v>
      </c>
      <c r="U236" s="17"/>
      <c r="V236" s="94" t="s">
        <v>1895</v>
      </c>
      <c r="W236" s="128" t="s">
        <v>2017</v>
      </c>
    </row>
    <row r="237" spans="1:23" customFormat="1" ht="35.15" customHeight="1" x14ac:dyDescent="0.3">
      <c r="A237" s="12" t="s">
        <v>1124</v>
      </c>
      <c r="B237" s="9" t="s">
        <v>1125</v>
      </c>
      <c r="C237" s="9"/>
      <c r="D237" s="9" t="s">
        <v>1126</v>
      </c>
      <c r="E237" s="12" t="s">
        <v>1129</v>
      </c>
      <c r="F237" s="12" t="s">
        <v>0</v>
      </c>
      <c r="G237" s="9" t="s">
        <v>6</v>
      </c>
      <c r="H237" s="9" t="s">
        <v>45</v>
      </c>
      <c r="I237" s="32" t="s">
        <v>1127</v>
      </c>
      <c r="J237" s="32" t="s">
        <v>1128</v>
      </c>
      <c r="K237" s="126" t="s">
        <v>2014</v>
      </c>
      <c r="L237" s="19">
        <v>44671</v>
      </c>
      <c r="M237" s="19">
        <v>44741</v>
      </c>
      <c r="N237" s="19">
        <v>44742</v>
      </c>
      <c r="O237" s="24">
        <v>15000</v>
      </c>
      <c r="P237" s="24">
        <v>8700</v>
      </c>
      <c r="Q237" s="51">
        <f>P237/O237</f>
        <v>0.57999999999999996</v>
      </c>
      <c r="R237" s="19">
        <v>44893</v>
      </c>
      <c r="S237" s="12">
        <v>9669739</v>
      </c>
      <c r="T237" s="12" t="s">
        <v>1130</v>
      </c>
      <c r="U237" s="15"/>
      <c r="V237" s="94" t="s">
        <v>1895</v>
      </c>
      <c r="W237" s="128" t="s">
        <v>2017</v>
      </c>
    </row>
    <row r="238" spans="1:23" customFormat="1" ht="35.15" customHeight="1" x14ac:dyDescent="0.3">
      <c r="A238" s="12" t="s">
        <v>1131</v>
      </c>
      <c r="B238" s="9" t="s">
        <v>1132</v>
      </c>
      <c r="C238" s="9"/>
      <c r="D238" s="9" t="s">
        <v>1133</v>
      </c>
      <c r="E238" s="12" t="s">
        <v>1168</v>
      </c>
      <c r="F238" s="12" t="s">
        <v>0</v>
      </c>
      <c r="G238" s="9" t="s">
        <v>6</v>
      </c>
      <c r="H238" s="9" t="s">
        <v>15</v>
      </c>
      <c r="I238" s="12" t="s">
        <v>1134</v>
      </c>
      <c r="J238" s="12" t="s">
        <v>1135</v>
      </c>
      <c r="K238" s="126" t="s">
        <v>2014</v>
      </c>
      <c r="L238" s="19">
        <v>44648</v>
      </c>
      <c r="M238" s="19">
        <v>44748</v>
      </c>
      <c r="N238" s="19">
        <v>44752</v>
      </c>
      <c r="O238" s="24">
        <v>7744</v>
      </c>
      <c r="P238" s="24">
        <v>3872</v>
      </c>
      <c r="Q238" s="51">
        <f t="shared" ref="Q238:Q286" si="12">P238/O238</f>
        <v>0.5</v>
      </c>
      <c r="R238" s="19">
        <v>44893</v>
      </c>
      <c r="S238" s="12">
        <v>9671019</v>
      </c>
      <c r="T238" s="12" t="s">
        <v>1185</v>
      </c>
      <c r="U238" s="15"/>
      <c r="V238" s="94" t="s">
        <v>1895</v>
      </c>
      <c r="W238" s="128" t="s">
        <v>2017</v>
      </c>
    </row>
    <row r="239" spans="1:23" s="72" customFormat="1" ht="35.15" customHeight="1" x14ac:dyDescent="0.3">
      <c r="A239" s="12" t="s">
        <v>1136</v>
      </c>
      <c r="B239" s="26" t="s">
        <v>42</v>
      </c>
      <c r="C239" s="26"/>
      <c r="D239" s="26" t="s">
        <v>1137</v>
      </c>
      <c r="E239" s="12" t="s">
        <v>1169</v>
      </c>
      <c r="F239" s="12" t="s">
        <v>0</v>
      </c>
      <c r="G239" s="26" t="s">
        <v>6</v>
      </c>
      <c r="H239" s="26" t="s">
        <v>45</v>
      </c>
      <c r="I239" s="12" t="s">
        <v>1134</v>
      </c>
      <c r="J239" s="12" t="s">
        <v>1135</v>
      </c>
      <c r="K239" s="126" t="s">
        <v>2014</v>
      </c>
      <c r="L239" s="19">
        <v>44596</v>
      </c>
      <c r="M239" s="19">
        <v>44748</v>
      </c>
      <c r="N239" s="19">
        <v>44752</v>
      </c>
      <c r="O239" s="24">
        <v>7250</v>
      </c>
      <c r="P239" s="24">
        <v>3625</v>
      </c>
      <c r="Q239" s="51">
        <f t="shared" si="12"/>
        <v>0.5</v>
      </c>
      <c r="R239" s="19">
        <v>44893</v>
      </c>
      <c r="S239" s="25">
        <v>9671321</v>
      </c>
      <c r="T239" s="12" t="s">
        <v>1185</v>
      </c>
      <c r="U239" s="17"/>
      <c r="V239" s="94" t="s">
        <v>1895</v>
      </c>
      <c r="W239" s="128" t="s">
        <v>2017</v>
      </c>
    </row>
    <row r="240" spans="1:23" s="72" customFormat="1" ht="35.15" customHeight="1" x14ac:dyDescent="0.3">
      <c r="A240" s="12" t="s">
        <v>1138</v>
      </c>
      <c r="B240" s="26" t="s">
        <v>1139</v>
      </c>
      <c r="C240" s="26"/>
      <c r="D240" s="26" t="s">
        <v>1140</v>
      </c>
      <c r="E240" s="12" t="s">
        <v>1170</v>
      </c>
      <c r="F240" s="12" t="s">
        <v>0</v>
      </c>
      <c r="G240" s="26" t="s">
        <v>6</v>
      </c>
      <c r="H240" s="26" t="s">
        <v>15</v>
      </c>
      <c r="I240" s="12" t="s">
        <v>1134</v>
      </c>
      <c r="J240" s="12" t="s">
        <v>1135</v>
      </c>
      <c r="K240" s="126" t="s">
        <v>2014</v>
      </c>
      <c r="L240" s="19">
        <v>44658</v>
      </c>
      <c r="M240" s="19">
        <v>44748</v>
      </c>
      <c r="N240" s="19">
        <v>44752</v>
      </c>
      <c r="O240" s="24">
        <v>8422</v>
      </c>
      <c r="P240" s="24">
        <v>4211</v>
      </c>
      <c r="Q240" s="51">
        <f t="shared" si="12"/>
        <v>0.5</v>
      </c>
      <c r="R240" s="19">
        <v>44893</v>
      </c>
      <c r="S240" s="25">
        <v>9671483</v>
      </c>
      <c r="T240" s="12" t="s">
        <v>1185</v>
      </c>
      <c r="U240" s="17"/>
      <c r="V240" s="94" t="s">
        <v>1895</v>
      </c>
      <c r="W240" s="128" t="s">
        <v>2017</v>
      </c>
    </row>
    <row r="241" spans="1:23" s="72" customFormat="1" ht="35.15" customHeight="1" x14ac:dyDescent="0.3">
      <c r="A241" s="12" t="s">
        <v>1141</v>
      </c>
      <c r="B241" s="26" t="s">
        <v>1142</v>
      </c>
      <c r="C241" s="26" t="s">
        <v>1143</v>
      </c>
      <c r="D241" s="26" t="s">
        <v>1144</v>
      </c>
      <c r="E241" s="12" t="s">
        <v>1171</v>
      </c>
      <c r="F241" s="12" t="s">
        <v>0</v>
      </c>
      <c r="G241" s="26" t="s">
        <v>6</v>
      </c>
      <c r="H241" s="26" t="s">
        <v>15</v>
      </c>
      <c r="I241" s="12" t="s">
        <v>1134</v>
      </c>
      <c r="J241" s="12" t="s">
        <v>1135</v>
      </c>
      <c r="K241" s="126" t="s">
        <v>2014</v>
      </c>
      <c r="L241" s="19">
        <v>44584</v>
      </c>
      <c r="M241" s="19">
        <v>44748</v>
      </c>
      <c r="N241" s="19">
        <v>44752</v>
      </c>
      <c r="O241" s="24">
        <v>3250</v>
      </c>
      <c r="P241" s="24">
        <v>1625</v>
      </c>
      <c r="Q241" s="51">
        <f t="shared" si="12"/>
        <v>0.5</v>
      </c>
      <c r="R241" s="19">
        <v>44893</v>
      </c>
      <c r="S241" s="25">
        <v>9674910</v>
      </c>
      <c r="T241" s="12" t="s">
        <v>1185</v>
      </c>
      <c r="U241" s="17"/>
      <c r="V241" s="94" t="s">
        <v>1895</v>
      </c>
      <c r="W241" s="128" t="s">
        <v>2017</v>
      </c>
    </row>
    <row r="242" spans="1:23" s="72" customFormat="1" ht="35.15" customHeight="1" x14ac:dyDescent="0.3">
      <c r="A242" s="32" t="s">
        <v>1186</v>
      </c>
      <c r="B242" s="26" t="s">
        <v>1145</v>
      </c>
      <c r="C242" s="26"/>
      <c r="D242" s="26" t="s">
        <v>1146</v>
      </c>
      <c r="E242" s="12" t="s">
        <v>1172</v>
      </c>
      <c r="F242" s="12" t="s">
        <v>0</v>
      </c>
      <c r="G242" s="26" t="s">
        <v>6</v>
      </c>
      <c r="H242" s="26" t="s">
        <v>15</v>
      </c>
      <c r="I242" s="12" t="s">
        <v>1134</v>
      </c>
      <c r="J242" s="12" t="s">
        <v>1135</v>
      </c>
      <c r="K242" s="126" t="s">
        <v>2014</v>
      </c>
      <c r="L242" s="19">
        <v>44496</v>
      </c>
      <c r="M242" s="19">
        <v>44748</v>
      </c>
      <c r="N242" s="19">
        <v>44752</v>
      </c>
      <c r="O242" s="24">
        <v>6050</v>
      </c>
      <c r="P242" s="24">
        <v>3025</v>
      </c>
      <c r="Q242" s="51">
        <f t="shared" si="12"/>
        <v>0.5</v>
      </c>
      <c r="R242" s="19">
        <v>44893</v>
      </c>
      <c r="S242" s="25">
        <v>9675035</v>
      </c>
      <c r="T242" s="12" t="s">
        <v>1185</v>
      </c>
      <c r="U242" s="17"/>
      <c r="V242" s="94" t="s">
        <v>1895</v>
      </c>
      <c r="W242" s="128" t="s">
        <v>2017</v>
      </c>
    </row>
    <row r="243" spans="1:23" s="72" customFormat="1" ht="35.15" customHeight="1" x14ac:dyDescent="0.3">
      <c r="A243" s="12" t="s">
        <v>1187</v>
      </c>
      <c r="B243" s="26" t="s">
        <v>1066</v>
      </c>
      <c r="C243" s="26"/>
      <c r="D243" s="26" t="s">
        <v>1038</v>
      </c>
      <c r="E243" s="12" t="s">
        <v>1173</v>
      </c>
      <c r="F243" s="12" t="s">
        <v>0</v>
      </c>
      <c r="G243" s="26" t="s">
        <v>6</v>
      </c>
      <c r="H243" s="26" t="s">
        <v>15</v>
      </c>
      <c r="I243" s="12" t="s">
        <v>1134</v>
      </c>
      <c r="J243" s="12" t="s">
        <v>1135</v>
      </c>
      <c r="K243" s="126" t="s">
        <v>2014</v>
      </c>
      <c r="L243" s="26" t="s">
        <v>1183</v>
      </c>
      <c r="M243" s="19">
        <v>44748</v>
      </c>
      <c r="N243" s="19">
        <v>44752</v>
      </c>
      <c r="O243" s="24">
        <v>2752</v>
      </c>
      <c r="P243" s="24">
        <v>1376</v>
      </c>
      <c r="Q243" s="51">
        <f t="shared" si="12"/>
        <v>0.5</v>
      </c>
      <c r="R243" s="19">
        <v>44893</v>
      </c>
      <c r="S243" s="25">
        <v>9675395</v>
      </c>
      <c r="T243" s="12" t="s">
        <v>1185</v>
      </c>
      <c r="U243" s="17"/>
      <c r="V243" s="94" t="s">
        <v>1895</v>
      </c>
      <c r="W243" s="128" t="s">
        <v>2017</v>
      </c>
    </row>
    <row r="244" spans="1:23" s="72" customFormat="1" ht="35.15" customHeight="1" x14ac:dyDescent="0.3">
      <c r="A244" s="12" t="s">
        <v>1147</v>
      </c>
      <c r="B244" s="26" t="s">
        <v>1148</v>
      </c>
      <c r="C244" s="26"/>
      <c r="D244" s="26" t="s">
        <v>1149</v>
      </c>
      <c r="E244" s="12" t="s">
        <v>1174</v>
      </c>
      <c r="F244" s="12" t="s">
        <v>0</v>
      </c>
      <c r="G244" s="26" t="s">
        <v>6</v>
      </c>
      <c r="H244" s="26" t="s">
        <v>15</v>
      </c>
      <c r="I244" s="12" t="s">
        <v>1134</v>
      </c>
      <c r="J244" s="12" t="s">
        <v>1135</v>
      </c>
      <c r="K244" s="126" t="s">
        <v>2014</v>
      </c>
      <c r="L244" s="26" t="s">
        <v>1184</v>
      </c>
      <c r="M244" s="19">
        <v>44748</v>
      </c>
      <c r="N244" s="19">
        <v>44752</v>
      </c>
      <c r="O244" s="24">
        <v>7436</v>
      </c>
      <c r="P244" s="24">
        <v>3718</v>
      </c>
      <c r="Q244" s="51">
        <f t="shared" si="12"/>
        <v>0.5</v>
      </c>
      <c r="R244" s="19">
        <v>44893</v>
      </c>
      <c r="S244" s="25">
        <v>9675686</v>
      </c>
      <c r="T244" s="12" t="s">
        <v>1185</v>
      </c>
      <c r="U244" s="17"/>
      <c r="V244" s="94" t="s">
        <v>1895</v>
      </c>
      <c r="W244" s="128" t="s">
        <v>2017</v>
      </c>
    </row>
    <row r="245" spans="1:23" s="72" customFormat="1" ht="35.15" customHeight="1" x14ac:dyDescent="0.3">
      <c r="A245" s="32" t="s">
        <v>1188</v>
      </c>
      <c r="B245" s="26" t="s">
        <v>1150</v>
      </c>
      <c r="C245" s="26" t="s">
        <v>1151</v>
      </c>
      <c r="D245" s="26" t="s">
        <v>1152</v>
      </c>
      <c r="E245" s="12" t="s">
        <v>1175</v>
      </c>
      <c r="F245" s="12" t="s">
        <v>0</v>
      </c>
      <c r="G245" s="26" t="s">
        <v>6</v>
      </c>
      <c r="H245" s="26" t="s">
        <v>15</v>
      </c>
      <c r="I245" s="12" t="s">
        <v>1134</v>
      </c>
      <c r="J245" s="12" t="s">
        <v>1135</v>
      </c>
      <c r="K245" s="126" t="s">
        <v>2014</v>
      </c>
      <c r="L245" s="19">
        <v>44468</v>
      </c>
      <c r="M245" s="19">
        <v>44748</v>
      </c>
      <c r="N245" s="19">
        <v>44752</v>
      </c>
      <c r="O245" s="24">
        <v>11756</v>
      </c>
      <c r="P245" s="24">
        <v>5878</v>
      </c>
      <c r="Q245" s="51">
        <f t="shared" si="12"/>
        <v>0.5</v>
      </c>
      <c r="R245" s="19">
        <v>44893</v>
      </c>
      <c r="S245" s="25">
        <v>9675869</v>
      </c>
      <c r="T245" s="12" t="s">
        <v>1185</v>
      </c>
      <c r="U245" s="17"/>
      <c r="V245" s="94" t="s">
        <v>1895</v>
      </c>
      <c r="W245" s="128" t="s">
        <v>2017</v>
      </c>
    </row>
    <row r="246" spans="1:23" s="72" customFormat="1" ht="35.15" customHeight="1" x14ac:dyDescent="0.3">
      <c r="A246" s="32" t="s">
        <v>1189</v>
      </c>
      <c r="B246" s="26" t="s">
        <v>1153</v>
      </c>
      <c r="C246" s="26"/>
      <c r="D246" s="26" t="s">
        <v>1154</v>
      </c>
      <c r="E246" s="12" t="s">
        <v>1176</v>
      </c>
      <c r="F246" s="12" t="s">
        <v>0</v>
      </c>
      <c r="G246" s="26" t="s">
        <v>6</v>
      </c>
      <c r="H246" s="26" t="s">
        <v>15</v>
      </c>
      <c r="I246" s="12" t="s">
        <v>1134</v>
      </c>
      <c r="J246" s="12" t="s">
        <v>1135</v>
      </c>
      <c r="K246" s="126" t="s">
        <v>2014</v>
      </c>
      <c r="L246" s="19">
        <v>44462</v>
      </c>
      <c r="M246" s="19">
        <v>44748</v>
      </c>
      <c r="N246" s="19">
        <v>44752</v>
      </c>
      <c r="O246" s="24">
        <v>2492</v>
      </c>
      <c r="P246" s="24">
        <v>1246</v>
      </c>
      <c r="Q246" s="51">
        <f t="shared" si="12"/>
        <v>0.5</v>
      </c>
      <c r="R246" s="19">
        <v>44893</v>
      </c>
      <c r="S246" s="25">
        <v>9676294</v>
      </c>
      <c r="T246" s="12" t="s">
        <v>1185</v>
      </c>
      <c r="U246" s="17"/>
      <c r="V246" s="94" t="s">
        <v>1895</v>
      </c>
      <c r="W246" s="128" t="s">
        <v>2017</v>
      </c>
    </row>
    <row r="247" spans="1:23" s="72" customFormat="1" ht="35.15" customHeight="1" x14ac:dyDescent="0.3">
      <c r="A247" s="12" t="s">
        <v>1190</v>
      </c>
      <c r="B247" s="26" t="s">
        <v>1155</v>
      </c>
      <c r="C247" s="26" t="s">
        <v>1156</v>
      </c>
      <c r="D247" s="26" t="s">
        <v>1157</v>
      </c>
      <c r="E247" s="12" t="s">
        <v>1177</v>
      </c>
      <c r="F247" s="12" t="s">
        <v>0</v>
      </c>
      <c r="G247" s="26" t="s">
        <v>6</v>
      </c>
      <c r="H247" s="26" t="s">
        <v>15</v>
      </c>
      <c r="I247" s="12" t="s">
        <v>1134</v>
      </c>
      <c r="J247" s="12" t="s">
        <v>1135</v>
      </c>
      <c r="K247" s="126" t="s">
        <v>2014</v>
      </c>
      <c r="L247" s="19">
        <v>44475</v>
      </c>
      <c r="M247" s="19">
        <v>44748</v>
      </c>
      <c r="N247" s="19">
        <v>44752</v>
      </c>
      <c r="O247" s="24">
        <v>7476</v>
      </c>
      <c r="P247" s="24">
        <v>3738</v>
      </c>
      <c r="Q247" s="51">
        <f t="shared" si="12"/>
        <v>0.5</v>
      </c>
      <c r="R247" s="19">
        <v>44893</v>
      </c>
      <c r="S247" s="25">
        <v>9676935</v>
      </c>
      <c r="T247" s="12" t="s">
        <v>1185</v>
      </c>
      <c r="U247" s="17"/>
      <c r="V247" s="94" t="s">
        <v>1895</v>
      </c>
      <c r="W247" s="128" t="s">
        <v>2017</v>
      </c>
    </row>
    <row r="248" spans="1:23" s="72" customFormat="1" ht="35.15" customHeight="1" x14ac:dyDescent="0.3">
      <c r="A248" s="12" t="s">
        <v>1191</v>
      </c>
      <c r="B248" s="26" t="s">
        <v>1158</v>
      </c>
      <c r="C248" s="26" t="s">
        <v>1159</v>
      </c>
      <c r="D248" s="26" t="s">
        <v>1160</v>
      </c>
      <c r="E248" s="12" t="s">
        <v>1178</v>
      </c>
      <c r="F248" s="12" t="s">
        <v>0</v>
      </c>
      <c r="G248" s="26" t="s">
        <v>6</v>
      </c>
      <c r="H248" s="26" t="s">
        <v>15</v>
      </c>
      <c r="I248" s="12" t="s">
        <v>1134</v>
      </c>
      <c r="J248" s="12" t="s">
        <v>1135</v>
      </c>
      <c r="K248" s="126" t="s">
        <v>2014</v>
      </c>
      <c r="L248" s="19">
        <v>44461</v>
      </c>
      <c r="M248" s="19">
        <v>44748</v>
      </c>
      <c r="N248" s="19">
        <v>44752</v>
      </c>
      <c r="O248" s="24">
        <v>6616</v>
      </c>
      <c r="P248" s="24">
        <v>3308</v>
      </c>
      <c r="Q248" s="51">
        <f t="shared" si="12"/>
        <v>0.5</v>
      </c>
      <c r="R248" s="19">
        <v>44893</v>
      </c>
      <c r="S248" s="25">
        <v>9677766</v>
      </c>
      <c r="T248" s="12" t="s">
        <v>1185</v>
      </c>
      <c r="U248" s="17"/>
      <c r="V248" s="94" t="s">
        <v>1895</v>
      </c>
      <c r="W248" s="128" t="s">
        <v>2017</v>
      </c>
    </row>
    <row r="249" spans="1:23" s="72" customFormat="1" ht="35.15" customHeight="1" x14ac:dyDescent="0.3">
      <c r="A249" s="32" t="s">
        <v>1192</v>
      </c>
      <c r="B249" s="26" t="s">
        <v>1193</v>
      </c>
      <c r="C249" s="26"/>
      <c r="D249" s="26" t="s">
        <v>1161</v>
      </c>
      <c r="E249" s="12" t="s">
        <v>1179</v>
      </c>
      <c r="F249" s="12" t="s">
        <v>0</v>
      </c>
      <c r="G249" s="26" t="s">
        <v>6</v>
      </c>
      <c r="H249" s="26" t="s">
        <v>15</v>
      </c>
      <c r="I249" s="12" t="s">
        <v>1134</v>
      </c>
      <c r="J249" s="12" t="s">
        <v>1135</v>
      </c>
      <c r="K249" s="126" t="s">
        <v>2014</v>
      </c>
      <c r="L249" s="19">
        <v>44706</v>
      </c>
      <c r="M249" s="19">
        <v>44748</v>
      </c>
      <c r="N249" s="19">
        <v>44752</v>
      </c>
      <c r="O249" s="24">
        <v>1374</v>
      </c>
      <c r="P249" s="24">
        <v>687</v>
      </c>
      <c r="Q249" s="51">
        <f t="shared" si="12"/>
        <v>0.5</v>
      </c>
      <c r="R249" s="19">
        <v>44893</v>
      </c>
      <c r="S249" s="25">
        <v>9678253</v>
      </c>
      <c r="T249" s="12" t="s">
        <v>1185</v>
      </c>
      <c r="U249" s="17"/>
      <c r="V249" s="94" t="s">
        <v>1895</v>
      </c>
      <c r="W249" s="128" t="s">
        <v>2017</v>
      </c>
    </row>
    <row r="250" spans="1:23" s="72" customFormat="1" ht="35.15" customHeight="1" x14ac:dyDescent="0.3">
      <c r="A250" s="12" t="s">
        <v>1194</v>
      </c>
      <c r="B250" s="26" t="s">
        <v>1162</v>
      </c>
      <c r="C250" s="26"/>
      <c r="D250" s="26" t="s">
        <v>1163</v>
      </c>
      <c r="E250" s="12" t="s">
        <v>1180</v>
      </c>
      <c r="F250" s="12" t="s">
        <v>0</v>
      </c>
      <c r="G250" s="26" t="s">
        <v>6</v>
      </c>
      <c r="H250" s="26" t="s">
        <v>45</v>
      </c>
      <c r="I250" s="12" t="s">
        <v>1134</v>
      </c>
      <c r="J250" s="12" t="s">
        <v>1135</v>
      </c>
      <c r="K250" s="126" t="s">
        <v>2014</v>
      </c>
      <c r="L250" s="19">
        <v>44461</v>
      </c>
      <c r="M250" s="19">
        <v>44748</v>
      </c>
      <c r="N250" s="19">
        <v>44752</v>
      </c>
      <c r="O250" s="24">
        <v>14450</v>
      </c>
      <c r="P250" s="24">
        <v>7225</v>
      </c>
      <c r="Q250" s="51">
        <f t="shared" si="12"/>
        <v>0.5</v>
      </c>
      <c r="R250" s="19">
        <v>44893</v>
      </c>
      <c r="S250" s="25">
        <v>9678658</v>
      </c>
      <c r="T250" s="12" t="s">
        <v>1185</v>
      </c>
      <c r="U250" s="17"/>
      <c r="V250" s="94" t="s">
        <v>1895</v>
      </c>
      <c r="W250" s="128" t="s">
        <v>2017</v>
      </c>
    </row>
    <row r="251" spans="1:23" s="72" customFormat="1" ht="35.15" customHeight="1" x14ac:dyDescent="0.3">
      <c r="A251" s="12" t="s">
        <v>1195</v>
      </c>
      <c r="B251" s="26" t="s">
        <v>1164</v>
      </c>
      <c r="C251" s="26"/>
      <c r="D251" s="26" t="s">
        <v>1165</v>
      </c>
      <c r="E251" s="12" t="s">
        <v>1181</v>
      </c>
      <c r="F251" s="12" t="s">
        <v>0</v>
      </c>
      <c r="G251" s="26" t="s">
        <v>6</v>
      </c>
      <c r="H251" s="26" t="s">
        <v>45</v>
      </c>
      <c r="I251" s="12" t="s">
        <v>1134</v>
      </c>
      <c r="J251" s="12" t="s">
        <v>1135</v>
      </c>
      <c r="K251" s="126" t="s">
        <v>2014</v>
      </c>
      <c r="L251" s="19">
        <v>44468</v>
      </c>
      <c r="M251" s="19">
        <v>44748</v>
      </c>
      <c r="N251" s="19">
        <v>44752</v>
      </c>
      <c r="O251" s="24">
        <v>6698</v>
      </c>
      <c r="P251" s="24">
        <v>3349</v>
      </c>
      <c r="Q251" s="51">
        <f t="shared" si="12"/>
        <v>0.5</v>
      </c>
      <c r="R251" s="19">
        <v>44893</v>
      </c>
      <c r="S251" s="25">
        <v>9679314</v>
      </c>
      <c r="T251" s="12" t="s">
        <v>1185</v>
      </c>
      <c r="U251" s="17"/>
      <c r="V251" s="94" t="s">
        <v>1895</v>
      </c>
      <c r="W251" s="128" t="s">
        <v>2017</v>
      </c>
    </row>
    <row r="252" spans="1:23" s="72" customFormat="1" ht="35.15" customHeight="1" x14ac:dyDescent="0.3">
      <c r="A252" s="12" t="s">
        <v>1196</v>
      </c>
      <c r="B252" s="26" t="s">
        <v>1166</v>
      </c>
      <c r="C252" s="26"/>
      <c r="D252" s="26" t="s">
        <v>1167</v>
      </c>
      <c r="E252" s="12" t="s">
        <v>1182</v>
      </c>
      <c r="F252" s="12" t="s">
        <v>0</v>
      </c>
      <c r="G252" s="26" t="s">
        <v>6</v>
      </c>
      <c r="H252" s="26" t="s">
        <v>15</v>
      </c>
      <c r="I252" s="12" t="s">
        <v>1134</v>
      </c>
      <c r="J252" s="12" t="s">
        <v>1135</v>
      </c>
      <c r="K252" s="126" t="s">
        <v>2014</v>
      </c>
      <c r="L252" s="19">
        <v>44463</v>
      </c>
      <c r="M252" s="19">
        <v>44748</v>
      </c>
      <c r="N252" s="19">
        <v>44752</v>
      </c>
      <c r="O252" s="24">
        <v>7374</v>
      </c>
      <c r="P252" s="24">
        <v>3687</v>
      </c>
      <c r="Q252" s="51">
        <f t="shared" si="12"/>
        <v>0.5</v>
      </c>
      <c r="R252" s="19">
        <v>44893</v>
      </c>
      <c r="S252" s="25">
        <v>9679600</v>
      </c>
      <c r="T252" s="12" t="s">
        <v>1185</v>
      </c>
      <c r="U252" s="17"/>
      <c r="V252" s="94" t="s">
        <v>1895</v>
      </c>
      <c r="W252" s="128" t="s">
        <v>2017</v>
      </c>
    </row>
    <row r="253" spans="1:23" customFormat="1" ht="35.15" customHeight="1" x14ac:dyDescent="0.3">
      <c r="A253" s="62" t="s">
        <v>1197</v>
      </c>
      <c r="B253" s="26" t="s">
        <v>1208</v>
      </c>
      <c r="C253" s="12"/>
      <c r="D253" s="12" t="s">
        <v>1198</v>
      </c>
      <c r="E253" s="12" t="s">
        <v>1204</v>
      </c>
      <c r="F253" s="12" t="s">
        <v>1033</v>
      </c>
      <c r="G253" s="12">
        <v>31.12</v>
      </c>
      <c r="H253" s="12" t="s">
        <v>15</v>
      </c>
      <c r="I253" s="12" t="s">
        <v>262</v>
      </c>
      <c r="J253" s="12" t="s">
        <v>262</v>
      </c>
      <c r="K253" s="126" t="s">
        <v>2014</v>
      </c>
      <c r="L253" s="19">
        <v>44599</v>
      </c>
      <c r="M253" s="19">
        <v>44606</v>
      </c>
      <c r="N253" s="19">
        <v>44870</v>
      </c>
      <c r="O253" s="24">
        <v>2700</v>
      </c>
      <c r="P253" s="24">
        <v>1890</v>
      </c>
      <c r="Q253" s="51">
        <f t="shared" si="12"/>
        <v>0.7</v>
      </c>
      <c r="R253" s="19">
        <v>44893</v>
      </c>
      <c r="S253" s="25">
        <v>9770386</v>
      </c>
      <c r="T253" s="12" t="s">
        <v>1206</v>
      </c>
      <c r="U253" s="15"/>
      <c r="V253" s="94" t="s">
        <v>1895</v>
      </c>
      <c r="W253" s="128" t="s">
        <v>2017</v>
      </c>
    </row>
    <row r="254" spans="1:23" customFormat="1" ht="35.15" customHeight="1" x14ac:dyDescent="0.3">
      <c r="A254" s="12" t="s">
        <v>1199</v>
      </c>
      <c r="B254" s="9" t="s">
        <v>1200</v>
      </c>
      <c r="C254" s="9"/>
      <c r="D254" s="9" t="s">
        <v>1201</v>
      </c>
      <c r="E254" s="12" t="s">
        <v>1205</v>
      </c>
      <c r="F254" s="12" t="s">
        <v>0</v>
      </c>
      <c r="G254" s="9" t="s">
        <v>6</v>
      </c>
      <c r="H254" s="9" t="s">
        <v>15</v>
      </c>
      <c r="I254" s="12" t="s">
        <v>1202</v>
      </c>
      <c r="J254" s="12" t="s">
        <v>1203</v>
      </c>
      <c r="K254" s="126" t="s">
        <v>2014</v>
      </c>
      <c r="L254" s="19">
        <v>44641</v>
      </c>
      <c r="M254" s="19">
        <v>44642</v>
      </c>
      <c r="N254" s="19">
        <v>44774</v>
      </c>
      <c r="O254" s="24">
        <v>2400</v>
      </c>
      <c r="P254" s="24">
        <v>1200</v>
      </c>
      <c r="Q254" s="51">
        <f t="shared" si="12"/>
        <v>0.5</v>
      </c>
      <c r="R254" s="19">
        <v>44893</v>
      </c>
      <c r="S254" s="12">
        <v>9770641</v>
      </c>
      <c r="T254" s="12" t="s">
        <v>1207</v>
      </c>
      <c r="U254" s="15"/>
      <c r="V254" s="94" t="s">
        <v>1895</v>
      </c>
      <c r="W254" s="128" t="s">
        <v>2017</v>
      </c>
    </row>
    <row r="255" spans="1:23" customFormat="1" ht="35.15" customHeight="1" x14ac:dyDescent="0.3">
      <c r="A255" s="52" t="s">
        <v>1214</v>
      </c>
      <c r="B255" s="9" t="s">
        <v>1213</v>
      </c>
      <c r="C255" s="9"/>
      <c r="D255" s="52" t="s">
        <v>1209</v>
      </c>
      <c r="E255" s="12" t="s">
        <v>1211</v>
      </c>
      <c r="F255" s="25" t="s">
        <v>0</v>
      </c>
      <c r="G255" s="26" t="s">
        <v>14</v>
      </c>
      <c r="H255" s="26" t="s">
        <v>15</v>
      </c>
      <c r="I255" s="12" t="s">
        <v>1210</v>
      </c>
      <c r="J255" s="12" t="s">
        <v>1215</v>
      </c>
      <c r="K255" s="126" t="s">
        <v>2014</v>
      </c>
      <c r="L255" s="19">
        <v>44655</v>
      </c>
      <c r="M255" s="19">
        <v>44662</v>
      </c>
      <c r="N255" s="19">
        <v>44862</v>
      </c>
      <c r="O255" s="24">
        <v>4150</v>
      </c>
      <c r="P255" s="24">
        <v>2905</v>
      </c>
      <c r="Q255" s="51">
        <f t="shared" si="12"/>
        <v>0.7</v>
      </c>
      <c r="R255" s="19">
        <v>44893</v>
      </c>
      <c r="S255" s="12">
        <v>9793305</v>
      </c>
      <c r="T255" s="12" t="s">
        <v>1212</v>
      </c>
      <c r="U255" s="15"/>
      <c r="V255" s="94" t="s">
        <v>1895</v>
      </c>
      <c r="W255" s="128" t="s">
        <v>2017</v>
      </c>
    </row>
    <row r="256" spans="1:23" customFormat="1" ht="35.15" customHeight="1" x14ac:dyDescent="0.3">
      <c r="A256" s="12" t="s">
        <v>871</v>
      </c>
      <c r="B256" s="9" t="s">
        <v>475</v>
      </c>
      <c r="C256" s="9"/>
      <c r="D256" s="9" t="s">
        <v>476</v>
      </c>
      <c r="E256" s="12" t="s">
        <v>1274</v>
      </c>
      <c r="F256" s="12" t="s">
        <v>0</v>
      </c>
      <c r="G256" s="9" t="s">
        <v>6</v>
      </c>
      <c r="H256" s="9" t="s">
        <v>15</v>
      </c>
      <c r="I256" s="12" t="s">
        <v>1216</v>
      </c>
      <c r="J256" s="12" t="s">
        <v>1216</v>
      </c>
      <c r="K256" s="126" t="s">
        <v>2014</v>
      </c>
      <c r="L256" s="19">
        <v>44762</v>
      </c>
      <c r="M256" s="19">
        <v>44836</v>
      </c>
      <c r="N256" s="19">
        <v>44841</v>
      </c>
      <c r="O256" s="24">
        <v>2297.96</v>
      </c>
      <c r="P256" s="24">
        <v>1608.57</v>
      </c>
      <c r="Q256" s="51">
        <f t="shared" si="12"/>
        <v>0.69999912966283129</v>
      </c>
      <c r="R256" s="19">
        <v>44908</v>
      </c>
      <c r="S256" s="12">
        <v>10054550</v>
      </c>
      <c r="T256" s="12" t="s">
        <v>1301</v>
      </c>
      <c r="U256" s="15"/>
      <c r="V256" s="94" t="s">
        <v>1895</v>
      </c>
      <c r="W256" s="128" t="s">
        <v>2017</v>
      </c>
    </row>
    <row r="257" spans="1:23" customFormat="1" ht="35.15" customHeight="1" x14ac:dyDescent="0.3">
      <c r="A257" s="12" t="s">
        <v>984</v>
      </c>
      <c r="B257" s="9" t="s">
        <v>960</v>
      </c>
      <c r="C257" s="9" t="s">
        <v>961</v>
      </c>
      <c r="D257" s="9" t="s">
        <v>1217</v>
      </c>
      <c r="E257" s="12" t="s">
        <v>1275</v>
      </c>
      <c r="F257" s="12" t="s">
        <v>0</v>
      </c>
      <c r="G257" s="9" t="s">
        <v>6</v>
      </c>
      <c r="H257" s="9" t="s">
        <v>15</v>
      </c>
      <c r="I257" s="12" t="s">
        <v>1216</v>
      </c>
      <c r="J257" s="12" t="s">
        <v>1216</v>
      </c>
      <c r="K257" s="126" t="s">
        <v>2014</v>
      </c>
      <c r="L257" s="19">
        <v>44768</v>
      </c>
      <c r="M257" s="19">
        <v>44843</v>
      </c>
      <c r="N257" s="19">
        <v>44848</v>
      </c>
      <c r="O257" s="24">
        <v>2297.96</v>
      </c>
      <c r="P257" s="24">
        <v>1608.57</v>
      </c>
      <c r="Q257" s="51">
        <f t="shared" si="12"/>
        <v>0.69999912966283129</v>
      </c>
      <c r="R257" s="19">
        <v>44908</v>
      </c>
      <c r="S257" s="12">
        <v>10054617</v>
      </c>
      <c r="T257" s="12" t="s">
        <v>1301</v>
      </c>
      <c r="U257" s="15"/>
      <c r="V257" s="94" t="s">
        <v>1895</v>
      </c>
      <c r="W257" s="128" t="s">
        <v>2017</v>
      </c>
    </row>
    <row r="258" spans="1:23" customFormat="1" ht="35.15" customHeight="1" x14ac:dyDescent="0.3">
      <c r="A258" s="12" t="s">
        <v>551</v>
      </c>
      <c r="B258" s="9" t="s">
        <v>552</v>
      </c>
      <c r="C258" s="9" t="s">
        <v>553</v>
      </c>
      <c r="D258" s="9" t="s">
        <v>554</v>
      </c>
      <c r="E258" s="12" t="s">
        <v>1276</v>
      </c>
      <c r="F258" s="12" t="s">
        <v>0</v>
      </c>
      <c r="G258" s="9" t="s">
        <v>6</v>
      </c>
      <c r="H258" s="9" t="s">
        <v>1</v>
      </c>
      <c r="I258" s="12" t="s">
        <v>1216</v>
      </c>
      <c r="J258" s="12" t="s">
        <v>1216</v>
      </c>
      <c r="K258" s="126" t="s">
        <v>2014</v>
      </c>
      <c r="L258" s="19">
        <v>44771</v>
      </c>
      <c r="M258" s="19">
        <v>44836</v>
      </c>
      <c r="N258" s="19">
        <v>44841</v>
      </c>
      <c r="O258" s="24">
        <f>2297.96+2428.39</f>
        <v>4726.3500000000004</v>
      </c>
      <c r="P258" s="24">
        <f>O258*0.7</f>
        <v>3308.4450000000002</v>
      </c>
      <c r="Q258" s="51">
        <f t="shared" si="12"/>
        <v>0.7</v>
      </c>
      <c r="R258" s="19">
        <v>44908</v>
      </c>
      <c r="S258" s="12">
        <v>10054662</v>
      </c>
      <c r="T258" s="12" t="s">
        <v>1301</v>
      </c>
      <c r="U258" s="15"/>
      <c r="V258" s="94" t="s">
        <v>1895</v>
      </c>
      <c r="W258" s="128" t="s">
        <v>2017</v>
      </c>
    </row>
    <row r="259" spans="1:23" s="72" customFormat="1" ht="35.15" customHeight="1" x14ac:dyDescent="0.3">
      <c r="A259" s="12" t="s">
        <v>1227</v>
      </c>
      <c r="B259" s="26" t="s">
        <v>493</v>
      </c>
      <c r="C259" s="26"/>
      <c r="D259" s="26" t="s">
        <v>494</v>
      </c>
      <c r="E259" s="12" t="s">
        <v>1277</v>
      </c>
      <c r="F259" s="25" t="s">
        <v>0</v>
      </c>
      <c r="G259" s="26" t="s">
        <v>157</v>
      </c>
      <c r="H259" s="26" t="s">
        <v>45</v>
      </c>
      <c r="I259" s="12" t="s">
        <v>1216</v>
      </c>
      <c r="J259" s="12" t="s">
        <v>1216</v>
      </c>
      <c r="K259" s="126" t="s">
        <v>2014</v>
      </c>
      <c r="L259" s="27">
        <v>44761</v>
      </c>
      <c r="M259" s="19">
        <v>44836</v>
      </c>
      <c r="N259" s="19">
        <v>44841</v>
      </c>
      <c r="O259" s="24">
        <v>2297.96</v>
      </c>
      <c r="P259" s="24">
        <v>1608.57</v>
      </c>
      <c r="Q259" s="51">
        <f t="shared" si="12"/>
        <v>0.69999912966283129</v>
      </c>
      <c r="R259" s="19">
        <v>44908</v>
      </c>
      <c r="S259" s="12">
        <v>10054746</v>
      </c>
      <c r="T259" s="12" t="s">
        <v>1301</v>
      </c>
      <c r="U259" s="17"/>
      <c r="V259" s="94" t="s">
        <v>1895</v>
      </c>
      <c r="W259" s="128" t="s">
        <v>2017</v>
      </c>
    </row>
    <row r="260" spans="1:23" s="72" customFormat="1" ht="35.15" customHeight="1" x14ac:dyDescent="0.3">
      <c r="A260" s="12" t="s">
        <v>1218</v>
      </c>
      <c r="B260" s="26" t="s">
        <v>565</v>
      </c>
      <c r="C260" s="26"/>
      <c r="D260" s="26" t="s">
        <v>566</v>
      </c>
      <c r="E260" s="12" t="s">
        <v>1278</v>
      </c>
      <c r="F260" s="25" t="s">
        <v>0</v>
      </c>
      <c r="G260" s="26" t="s">
        <v>343</v>
      </c>
      <c r="H260" s="26" t="s">
        <v>45</v>
      </c>
      <c r="I260" s="12" t="s">
        <v>1216</v>
      </c>
      <c r="J260" s="12" t="s">
        <v>1216</v>
      </c>
      <c r="K260" s="126" t="s">
        <v>2014</v>
      </c>
      <c r="L260" s="27">
        <v>44761</v>
      </c>
      <c r="M260" s="19">
        <v>44836</v>
      </c>
      <c r="N260" s="19">
        <v>44841</v>
      </c>
      <c r="O260" s="24">
        <v>2297.96</v>
      </c>
      <c r="P260" s="24">
        <v>1608.57</v>
      </c>
      <c r="Q260" s="51">
        <f t="shared" si="12"/>
        <v>0.69999912966283129</v>
      </c>
      <c r="R260" s="19">
        <v>44908</v>
      </c>
      <c r="S260" s="12">
        <v>10054750</v>
      </c>
      <c r="T260" s="12" t="s">
        <v>1301</v>
      </c>
      <c r="U260" s="17"/>
      <c r="V260" s="94" t="s">
        <v>1895</v>
      </c>
      <c r="W260" s="128" t="s">
        <v>2017</v>
      </c>
    </row>
    <row r="261" spans="1:23" s="72" customFormat="1" ht="35.15" customHeight="1" x14ac:dyDescent="0.3">
      <c r="A261" s="12" t="s">
        <v>1219</v>
      </c>
      <c r="B261" s="26" t="s">
        <v>628</v>
      </c>
      <c r="C261" s="26"/>
      <c r="D261" s="26" t="s">
        <v>629</v>
      </c>
      <c r="E261" s="12" t="s">
        <v>1279</v>
      </c>
      <c r="F261" s="25" t="s">
        <v>0</v>
      </c>
      <c r="G261" s="26" t="s">
        <v>343</v>
      </c>
      <c r="H261" s="26" t="s">
        <v>45</v>
      </c>
      <c r="I261" s="12" t="s">
        <v>1216</v>
      </c>
      <c r="J261" s="12" t="s">
        <v>1216</v>
      </c>
      <c r="K261" s="126" t="s">
        <v>2014</v>
      </c>
      <c r="L261" s="27">
        <v>44770</v>
      </c>
      <c r="M261" s="19">
        <v>44836</v>
      </c>
      <c r="N261" s="19">
        <v>44841</v>
      </c>
      <c r="O261" s="24">
        <v>2297.96</v>
      </c>
      <c r="P261" s="24">
        <v>1608.57</v>
      </c>
      <c r="Q261" s="51">
        <f t="shared" si="12"/>
        <v>0.69999912966283129</v>
      </c>
      <c r="R261" s="19">
        <v>44908</v>
      </c>
      <c r="S261" s="12">
        <v>10054771</v>
      </c>
      <c r="T261" s="12" t="s">
        <v>1301</v>
      </c>
      <c r="U261" s="17"/>
      <c r="V261" s="94" t="s">
        <v>1895</v>
      </c>
      <c r="W261" s="128" t="s">
        <v>2017</v>
      </c>
    </row>
    <row r="262" spans="1:23" s="72" customFormat="1" ht="35.15" customHeight="1" x14ac:dyDescent="0.3">
      <c r="A262" s="12" t="s">
        <v>1220</v>
      </c>
      <c r="B262" s="26" t="s">
        <v>662</v>
      </c>
      <c r="C262" s="26" t="s">
        <v>663</v>
      </c>
      <c r="D262" s="26" t="s">
        <v>664</v>
      </c>
      <c r="E262" s="12" t="s">
        <v>1280</v>
      </c>
      <c r="F262" s="25" t="s">
        <v>0</v>
      </c>
      <c r="G262" s="26" t="s">
        <v>6</v>
      </c>
      <c r="H262" s="26" t="s">
        <v>1</v>
      </c>
      <c r="I262" s="12" t="s">
        <v>1216</v>
      </c>
      <c r="J262" s="12" t="s">
        <v>1216</v>
      </c>
      <c r="K262" s="126" t="s">
        <v>2014</v>
      </c>
      <c r="L262" s="27">
        <v>44762</v>
      </c>
      <c r="M262" s="19">
        <v>44836</v>
      </c>
      <c r="N262" s="19">
        <v>44841</v>
      </c>
      <c r="O262" s="24">
        <v>2297.96</v>
      </c>
      <c r="P262" s="24">
        <v>1608.57</v>
      </c>
      <c r="Q262" s="51">
        <f t="shared" si="12"/>
        <v>0.69999912966283129</v>
      </c>
      <c r="R262" s="19">
        <v>44908</v>
      </c>
      <c r="S262" s="12">
        <v>10054793</v>
      </c>
      <c r="T262" s="12" t="s">
        <v>1301</v>
      </c>
      <c r="U262" s="17"/>
      <c r="V262" s="94" t="s">
        <v>1895</v>
      </c>
      <c r="W262" s="128" t="s">
        <v>2017</v>
      </c>
    </row>
    <row r="263" spans="1:23" s="72" customFormat="1" ht="35.15" customHeight="1" x14ac:dyDescent="0.3">
      <c r="A263" s="12" t="s">
        <v>1228</v>
      </c>
      <c r="B263" s="26" t="s">
        <v>586</v>
      </c>
      <c r="C263" s="26" t="s">
        <v>587</v>
      </c>
      <c r="D263" s="26" t="s">
        <v>588</v>
      </c>
      <c r="E263" s="12" t="s">
        <v>1281</v>
      </c>
      <c r="F263" s="25" t="s">
        <v>0</v>
      </c>
      <c r="G263" s="26" t="s">
        <v>6</v>
      </c>
      <c r="H263" s="26" t="s">
        <v>45</v>
      </c>
      <c r="I263" s="12" t="s">
        <v>1216</v>
      </c>
      <c r="J263" s="12" t="s">
        <v>1216</v>
      </c>
      <c r="K263" s="126" t="s">
        <v>2014</v>
      </c>
      <c r="L263" s="27">
        <v>44767</v>
      </c>
      <c r="M263" s="19">
        <v>44836</v>
      </c>
      <c r="N263" s="19">
        <v>44848</v>
      </c>
      <c r="O263" s="24">
        <f t="shared" ref="O263:O265" si="13">2297.96+2428.39</f>
        <v>4726.3500000000004</v>
      </c>
      <c r="P263" s="24">
        <f t="shared" ref="P263:P265" si="14">O263*0.7</f>
        <v>3308.4450000000002</v>
      </c>
      <c r="Q263" s="51">
        <f t="shared" si="12"/>
        <v>0.7</v>
      </c>
      <c r="R263" s="19">
        <v>44908</v>
      </c>
      <c r="S263" s="12">
        <v>10054797</v>
      </c>
      <c r="T263" s="12" t="s">
        <v>1301</v>
      </c>
      <c r="U263" s="17"/>
      <c r="V263" s="94" t="s">
        <v>1895</v>
      </c>
      <c r="W263" s="128" t="s">
        <v>2017</v>
      </c>
    </row>
    <row r="264" spans="1:23" s="72" customFormat="1" ht="35.15" customHeight="1" x14ac:dyDescent="0.3">
      <c r="A264" s="12" t="s">
        <v>1229</v>
      </c>
      <c r="B264" s="26" t="s">
        <v>1221</v>
      </c>
      <c r="C264" s="26" t="s">
        <v>1222</v>
      </c>
      <c r="D264" s="26" t="s">
        <v>1223</v>
      </c>
      <c r="E264" s="12" t="s">
        <v>1282</v>
      </c>
      <c r="F264" s="25" t="s">
        <v>0</v>
      </c>
      <c r="G264" s="26" t="s">
        <v>6</v>
      </c>
      <c r="H264" s="26" t="s">
        <v>15</v>
      </c>
      <c r="I264" s="12" t="s">
        <v>1216</v>
      </c>
      <c r="J264" s="12" t="s">
        <v>1216</v>
      </c>
      <c r="K264" s="126" t="s">
        <v>2014</v>
      </c>
      <c r="L264" s="27">
        <v>44774</v>
      </c>
      <c r="M264" s="19">
        <v>44836</v>
      </c>
      <c r="N264" s="19">
        <v>44848</v>
      </c>
      <c r="O264" s="24">
        <f t="shared" si="13"/>
        <v>4726.3500000000004</v>
      </c>
      <c r="P264" s="24">
        <f t="shared" si="14"/>
        <v>3308.4450000000002</v>
      </c>
      <c r="Q264" s="51">
        <f t="shared" si="12"/>
        <v>0.7</v>
      </c>
      <c r="R264" s="19">
        <v>44908</v>
      </c>
      <c r="S264" s="12">
        <v>10062198</v>
      </c>
      <c r="T264" s="12" t="s">
        <v>1301</v>
      </c>
      <c r="U264" s="17"/>
      <c r="V264" s="94" t="s">
        <v>1895</v>
      </c>
      <c r="W264" s="128" t="s">
        <v>2017</v>
      </c>
    </row>
    <row r="265" spans="1:23" s="72" customFormat="1" ht="35.15" customHeight="1" x14ac:dyDescent="0.3">
      <c r="A265" s="12" t="s">
        <v>1272</v>
      </c>
      <c r="B265" s="9" t="s">
        <v>1224</v>
      </c>
      <c r="C265" s="9" t="s">
        <v>1225</v>
      </c>
      <c r="D265" s="9" t="s">
        <v>1273</v>
      </c>
      <c r="E265" s="12" t="s">
        <v>1283</v>
      </c>
      <c r="F265" s="25" t="s">
        <v>0</v>
      </c>
      <c r="G265" s="26" t="s">
        <v>6</v>
      </c>
      <c r="H265" s="26" t="s">
        <v>15</v>
      </c>
      <c r="I265" s="12" t="s">
        <v>1216</v>
      </c>
      <c r="J265" s="12" t="s">
        <v>1216</v>
      </c>
      <c r="K265" s="126" t="s">
        <v>2014</v>
      </c>
      <c r="L265" s="27">
        <v>44774</v>
      </c>
      <c r="M265" s="19">
        <v>44836</v>
      </c>
      <c r="N265" s="19">
        <v>44848</v>
      </c>
      <c r="O265" s="24">
        <f t="shared" si="13"/>
        <v>4726.3500000000004</v>
      </c>
      <c r="P265" s="24">
        <f t="shared" si="14"/>
        <v>3308.4450000000002</v>
      </c>
      <c r="Q265" s="51">
        <f t="shared" si="12"/>
        <v>0.7</v>
      </c>
      <c r="R265" s="19">
        <v>44908</v>
      </c>
      <c r="S265" s="12">
        <v>10062222</v>
      </c>
      <c r="T265" s="12" t="s">
        <v>1301</v>
      </c>
      <c r="U265" s="17"/>
      <c r="V265" s="94" t="s">
        <v>1895</v>
      </c>
      <c r="W265" s="128" t="s">
        <v>2017</v>
      </c>
    </row>
    <row r="266" spans="1:23" s="72" customFormat="1" ht="35.15" customHeight="1" x14ac:dyDescent="0.3">
      <c r="A266" s="12" t="s">
        <v>597</v>
      </c>
      <c r="B266" s="26" t="s">
        <v>598</v>
      </c>
      <c r="C266" s="26"/>
      <c r="D266" s="26" t="s">
        <v>599</v>
      </c>
      <c r="E266" s="12" t="s">
        <v>1284</v>
      </c>
      <c r="F266" s="25" t="s">
        <v>0</v>
      </c>
      <c r="G266" s="26" t="s">
        <v>498</v>
      </c>
      <c r="H266" s="26" t="s">
        <v>45</v>
      </c>
      <c r="I266" s="12" t="s">
        <v>1216</v>
      </c>
      <c r="J266" s="12" t="s">
        <v>1216</v>
      </c>
      <c r="K266" s="126" t="s">
        <v>2014</v>
      </c>
      <c r="L266" s="27">
        <v>44763</v>
      </c>
      <c r="M266" s="19">
        <v>44843</v>
      </c>
      <c r="N266" s="19">
        <v>44848</v>
      </c>
      <c r="O266" s="24">
        <v>2428.39</v>
      </c>
      <c r="P266" s="24">
        <v>1699.87</v>
      </c>
      <c r="Q266" s="51">
        <f t="shared" si="12"/>
        <v>0.69999876461359167</v>
      </c>
      <c r="R266" s="19">
        <v>44908</v>
      </c>
      <c r="S266" s="12">
        <v>10062286</v>
      </c>
      <c r="T266" s="12" t="s">
        <v>1301</v>
      </c>
      <c r="U266" s="17"/>
      <c r="V266" s="94" t="s">
        <v>1895</v>
      </c>
      <c r="W266" s="128" t="s">
        <v>2017</v>
      </c>
    </row>
    <row r="267" spans="1:23" s="72" customFormat="1" ht="35.15" customHeight="1" x14ac:dyDescent="0.3">
      <c r="A267" s="12" t="s">
        <v>944</v>
      </c>
      <c r="B267" s="26" t="s">
        <v>624</v>
      </c>
      <c r="C267" s="26" t="s">
        <v>625</v>
      </c>
      <c r="D267" s="26" t="s">
        <v>626</v>
      </c>
      <c r="E267" s="12" t="s">
        <v>1285</v>
      </c>
      <c r="F267" s="25" t="s">
        <v>0</v>
      </c>
      <c r="G267" s="26" t="s">
        <v>6</v>
      </c>
      <c r="H267" s="26" t="s">
        <v>15</v>
      </c>
      <c r="I267" s="12" t="s">
        <v>1216</v>
      </c>
      <c r="J267" s="12" t="s">
        <v>1216</v>
      </c>
      <c r="K267" s="126" t="s">
        <v>2014</v>
      </c>
      <c r="L267" s="27">
        <v>44774</v>
      </c>
      <c r="M267" s="19">
        <v>44843</v>
      </c>
      <c r="N267" s="19">
        <v>44848</v>
      </c>
      <c r="O267" s="24">
        <v>2428.39</v>
      </c>
      <c r="P267" s="24">
        <v>1699.87</v>
      </c>
      <c r="Q267" s="51">
        <f t="shared" si="12"/>
        <v>0.69999876461359167</v>
      </c>
      <c r="R267" s="19">
        <v>44908</v>
      </c>
      <c r="S267" s="12">
        <v>10062363</v>
      </c>
      <c r="T267" s="12" t="s">
        <v>1301</v>
      </c>
      <c r="U267" s="17"/>
      <c r="V267" s="94" t="s">
        <v>1895</v>
      </c>
      <c r="W267" s="128" t="s">
        <v>2017</v>
      </c>
    </row>
    <row r="268" spans="1:23" s="72" customFormat="1" ht="35.15" customHeight="1" x14ac:dyDescent="0.3">
      <c r="A268" s="12" t="s">
        <v>892</v>
      </c>
      <c r="B268" s="26" t="s">
        <v>656</v>
      </c>
      <c r="C268" s="26"/>
      <c r="D268" s="26" t="s">
        <v>657</v>
      </c>
      <c r="E268" s="12" t="s">
        <v>1286</v>
      </c>
      <c r="F268" s="25" t="s">
        <v>0</v>
      </c>
      <c r="G268" s="26" t="s">
        <v>157</v>
      </c>
      <c r="H268" s="26" t="s">
        <v>45</v>
      </c>
      <c r="I268" s="12" t="s">
        <v>1216</v>
      </c>
      <c r="J268" s="12" t="s">
        <v>1216</v>
      </c>
      <c r="K268" s="126" t="s">
        <v>2014</v>
      </c>
      <c r="L268" s="27">
        <v>44767</v>
      </c>
      <c r="M268" s="19">
        <v>44843</v>
      </c>
      <c r="N268" s="19">
        <v>44848</v>
      </c>
      <c r="O268" s="24">
        <v>2428.39</v>
      </c>
      <c r="P268" s="24">
        <v>1699.87</v>
      </c>
      <c r="Q268" s="51">
        <f t="shared" si="12"/>
        <v>0.69999876461359167</v>
      </c>
      <c r="R268" s="19">
        <v>44908</v>
      </c>
      <c r="S268" s="12">
        <v>10062385</v>
      </c>
      <c r="T268" s="12" t="s">
        <v>1301</v>
      </c>
      <c r="U268" s="17"/>
      <c r="V268" s="94" t="s">
        <v>1895</v>
      </c>
      <c r="W268" s="128" t="s">
        <v>2017</v>
      </c>
    </row>
    <row r="269" spans="1:23" s="72" customFormat="1" ht="35.15" customHeight="1" x14ac:dyDescent="0.3">
      <c r="A269" s="12" t="s">
        <v>1230</v>
      </c>
      <c r="B269" s="26" t="s">
        <v>963</v>
      </c>
      <c r="C269" s="26" t="s">
        <v>964</v>
      </c>
      <c r="D269" s="26" t="s">
        <v>1226</v>
      </c>
      <c r="E269" s="12" t="s">
        <v>1287</v>
      </c>
      <c r="F269" s="25" t="s">
        <v>0</v>
      </c>
      <c r="G269" s="26" t="s">
        <v>6</v>
      </c>
      <c r="H269" s="26" t="s">
        <v>15</v>
      </c>
      <c r="I269" s="12" t="s">
        <v>1216</v>
      </c>
      <c r="J269" s="12" t="s">
        <v>1216</v>
      </c>
      <c r="K269" s="126" t="s">
        <v>2014</v>
      </c>
      <c r="L269" s="27">
        <v>44774</v>
      </c>
      <c r="M269" s="19">
        <v>44843</v>
      </c>
      <c r="N269" s="19">
        <v>44848</v>
      </c>
      <c r="O269" s="24">
        <v>2428.39</v>
      </c>
      <c r="P269" s="24">
        <v>1699.87</v>
      </c>
      <c r="Q269" s="51">
        <f t="shared" si="12"/>
        <v>0.69999876461359167</v>
      </c>
      <c r="R269" s="19">
        <v>44908</v>
      </c>
      <c r="S269" s="12">
        <v>10062398</v>
      </c>
      <c r="T269" s="12" t="s">
        <v>1301</v>
      </c>
      <c r="U269" s="17"/>
      <c r="V269" s="94" t="s">
        <v>1895</v>
      </c>
      <c r="W269" s="128" t="s">
        <v>2017</v>
      </c>
    </row>
    <row r="270" spans="1:23" customFormat="1" ht="35.15" customHeight="1" x14ac:dyDescent="0.3">
      <c r="A270" s="52" t="s">
        <v>1231</v>
      </c>
      <c r="B270" s="26" t="s">
        <v>1235</v>
      </c>
      <c r="C270" s="26"/>
      <c r="D270" s="52" t="s">
        <v>1234</v>
      </c>
      <c r="E270" s="12" t="s">
        <v>1288</v>
      </c>
      <c r="F270" s="25" t="s">
        <v>0</v>
      </c>
      <c r="G270" s="26" t="s">
        <v>14</v>
      </c>
      <c r="H270" s="26" t="s">
        <v>15</v>
      </c>
      <c r="I270" s="12" t="s">
        <v>1232</v>
      </c>
      <c r="J270" s="12" t="s">
        <v>1233</v>
      </c>
      <c r="K270" s="126" t="s">
        <v>2014</v>
      </c>
      <c r="L270" s="19">
        <v>44715</v>
      </c>
      <c r="M270" s="19">
        <v>44726</v>
      </c>
      <c r="N270" s="19">
        <v>44895</v>
      </c>
      <c r="O270" s="24">
        <v>14800</v>
      </c>
      <c r="P270" s="24">
        <v>10360</v>
      </c>
      <c r="Q270" s="51">
        <f>P270/O270</f>
        <v>0.7</v>
      </c>
      <c r="R270" s="19">
        <v>44908</v>
      </c>
      <c r="S270" s="12">
        <v>10062406</v>
      </c>
      <c r="T270" s="12" t="s">
        <v>1302</v>
      </c>
      <c r="U270" s="15"/>
      <c r="V270" s="94" t="s">
        <v>1895</v>
      </c>
      <c r="W270" s="128" t="s">
        <v>2017</v>
      </c>
    </row>
    <row r="271" spans="1:23" s="69" customFormat="1" ht="35.15" customHeight="1" x14ac:dyDescent="0.3">
      <c r="A271" s="48" t="s">
        <v>1265</v>
      </c>
      <c r="B271" s="48" t="s">
        <v>1236</v>
      </c>
      <c r="C271" s="49"/>
      <c r="D271" s="12" t="s">
        <v>1237</v>
      </c>
      <c r="E271" s="12" t="s">
        <v>1289</v>
      </c>
      <c r="F271" s="12" t="s">
        <v>0</v>
      </c>
      <c r="G271" s="12" t="s">
        <v>6</v>
      </c>
      <c r="H271" s="25" t="s">
        <v>1</v>
      </c>
      <c r="I271" s="32" t="s">
        <v>1238</v>
      </c>
      <c r="J271" s="32" t="s">
        <v>1239</v>
      </c>
      <c r="K271" s="126" t="s">
        <v>2014</v>
      </c>
      <c r="L271" s="12" t="s">
        <v>1240</v>
      </c>
      <c r="M271" s="12" t="s">
        <v>1241</v>
      </c>
      <c r="N271" s="12" t="s">
        <v>1242</v>
      </c>
      <c r="O271" s="24">
        <v>8955.56</v>
      </c>
      <c r="P271" s="24">
        <v>4477.78</v>
      </c>
      <c r="Q271" s="51">
        <f t="shared" si="12"/>
        <v>0.5</v>
      </c>
      <c r="R271" s="19">
        <v>44908</v>
      </c>
      <c r="S271" s="12">
        <v>10062430</v>
      </c>
      <c r="T271" s="12" t="s">
        <v>1303</v>
      </c>
      <c r="U271" s="33"/>
      <c r="V271" s="94" t="s">
        <v>1895</v>
      </c>
      <c r="W271" s="128" t="s">
        <v>2017</v>
      </c>
    </row>
    <row r="272" spans="1:23" s="69" customFormat="1" ht="35.15" customHeight="1" x14ac:dyDescent="0.3">
      <c r="A272" s="48" t="s">
        <v>352</v>
      </c>
      <c r="B272" s="48" t="s">
        <v>353</v>
      </c>
      <c r="C272" s="76"/>
      <c r="D272" s="12" t="s">
        <v>1243</v>
      </c>
      <c r="E272" s="12" t="s">
        <v>1290</v>
      </c>
      <c r="F272" s="12" t="s">
        <v>0</v>
      </c>
      <c r="G272" s="12" t="s">
        <v>6</v>
      </c>
      <c r="H272" s="25" t="s">
        <v>45</v>
      </c>
      <c r="I272" s="32" t="s">
        <v>1238</v>
      </c>
      <c r="J272" s="32" t="s">
        <v>1239</v>
      </c>
      <c r="K272" s="126" t="s">
        <v>2014</v>
      </c>
      <c r="L272" s="12" t="s">
        <v>1244</v>
      </c>
      <c r="M272" s="12" t="s">
        <v>1241</v>
      </c>
      <c r="N272" s="12" t="s">
        <v>1242</v>
      </c>
      <c r="O272" s="24">
        <v>12258.73</v>
      </c>
      <c r="P272" s="24">
        <v>6129.3649999999998</v>
      </c>
      <c r="Q272" s="51">
        <f t="shared" si="12"/>
        <v>0.5</v>
      </c>
      <c r="R272" s="19">
        <v>44908</v>
      </c>
      <c r="S272" s="12">
        <v>10062435</v>
      </c>
      <c r="T272" s="12" t="s">
        <v>1303</v>
      </c>
      <c r="U272" s="33"/>
      <c r="V272" s="94" t="s">
        <v>1895</v>
      </c>
      <c r="W272" s="128" t="s">
        <v>2017</v>
      </c>
    </row>
    <row r="273" spans="1:23" s="72" customFormat="1" ht="35.15" customHeight="1" x14ac:dyDescent="0.3">
      <c r="A273" s="48" t="s">
        <v>1245</v>
      </c>
      <c r="B273" s="48" t="s">
        <v>1246</v>
      </c>
      <c r="C273" s="63"/>
      <c r="D273" s="12" t="s">
        <v>1247</v>
      </c>
      <c r="E273" s="12" t="s">
        <v>1291</v>
      </c>
      <c r="F273" s="12" t="s">
        <v>0</v>
      </c>
      <c r="G273" s="12" t="s">
        <v>6</v>
      </c>
      <c r="H273" s="25" t="s">
        <v>15</v>
      </c>
      <c r="I273" s="32" t="s">
        <v>1238</v>
      </c>
      <c r="J273" s="32" t="s">
        <v>1239</v>
      </c>
      <c r="K273" s="126" t="s">
        <v>2014</v>
      </c>
      <c r="L273" s="27" t="s">
        <v>1248</v>
      </c>
      <c r="M273" s="12" t="s">
        <v>1241</v>
      </c>
      <c r="N273" s="12" t="s">
        <v>1242</v>
      </c>
      <c r="O273" s="24">
        <v>11112.62</v>
      </c>
      <c r="P273" s="24">
        <v>5556.31</v>
      </c>
      <c r="Q273" s="51">
        <f t="shared" si="12"/>
        <v>0.5</v>
      </c>
      <c r="R273" s="19">
        <v>44908</v>
      </c>
      <c r="S273" s="12">
        <v>10062441</v>
      </c>
      <c r="T273" s="12" t="s">
        <v>1303</v>
      </c>
      <c r="U273" s="17"/>
      <c r="V273" s="94" t="s">
        <v>1895</v>
      </c>
      <c r="W273" s="128" t="s">
        <v>2017</v>
      </c>
    </row>
    <row r="274" spans="1:23" s="72" customFormat="1" ht="35.15" customHeight="1" x14ac:dyDescent="0.3">
      <c r="A274" s="48" t="s">
        <v>1266</v>
      </c>
      <c r="B274" s="48" t="s">
        <v>1249</v>
      </c>
      <c r="C274" s="64"/>
      <c r="D274" s="12" t="s">
        <v>1250</v>
      </c>
      <c r="E274" s="12" t="s">
        <v>1292</v>
      </c>
      <c r="F274" s="12" t="s">
        <v>0</v>
      </c>
      <c r="G274" s="12" t="s">
        <v>6</v>
      </c>
      <c r="H274" s="25" t="s">
        <v>45</v>
      </c>
      <c r="I274" s="32" t="s">
        <v>1238</v>
      </c>
      <c r="J274" s="32" t="s">
        <v>1239</v>
      </c>
      <c r="K274" s="126" t="s">
        <v>2014</v>
      </c>
      <c r="L274" s="27" t="s">
        <v>1251</v>
      </c>
      <c r="M274" s="12" t="s">
        <v>1241</v>
      </c>
      <c r="N274" s="12" t="s">
        <v>1242</v>
      </c>
      <c r="O274" s="24">
        <v>12281.42</v>
      </c>
      <c r="P274" s="24">
        <v>6140.71</v>
      </c>
      <c r="Q274" s="51">
        <f t="shared" si="12"/>
        <v>0.5</v>
      </c>
      <c r="R274" s="19">
        <v>44908</v>
      </c>
      <c r="S274" s="12">
        <v>10062445</v>
      </c>
      <c r="T274" s="12" t="s">
        <v>1303</v>
      </c>
      <c r="U274" s="17"/>
      <c r="V274" s="94" t="s">
        <v>1895</v>
      </c>
      <c r="W274" s="128" t="s">
        <v>2017</v>
      </c>
    </row>
    <row r="275" spans="1:23" s="72" customFormat="1" ht="35.15" customHeight="1" x14ac:dyDescent="0.3">
      <c r="A275" s="48" t="s">
        <v>1267</v>
      </c>
      <c r="B275" s="48" t="s">
        <v>1252</v>
      </c>
      <c r="C275" s="64"/>
      <c r="D275" s="12" t="s">
        <v>1253</v>
      </c>
      <c r="E275" s="12" t="s">
        <v>1293</v>
      </c>
      <c r="F275" s="12" t="s">
        <v>0</v>
      </c>
      <c r="G275" s="12" t="s">
        <v>6</v>
      </c>
      <c r="H275" s="25" t="s">
        <v>15</v>
      </c>
      <c r="I275" s="32" t="s">
        <v>1238</v>
      </c>
      <c r="J275" s="32" t="s">
        <v>1239</v>
      </c>
      <c r="K275" s="126" t="s">
        <v>2014</v>
      </c>
      <c r="L275" s="27" t="s">
        <v>1254</v>
      </c>
      <c r="M275" s="12" t="s">
        <v>1241</v>
      </c>
      <c r="N275" s="12" t="s">
        <v>1242</v>
      </c>
      <c r="O275" s="24">
        <v>7009.3</v>
      </c>
      <c r="P275" s="24">
        <v>3504.65</v>
      </c>
      <c r="Q275" s="51">
        <f t="shared" si="12"/>
        <v>0.5</v>
      </c>
      <c r="R275" s="19">
        <v>44908</v>
      </c>
      <c r="S275" s="12">
        <v>10070743</v>
      </c>
      <c r="T275" s="12" t="s">
        <v>1303</v>
      </c>
      <c r="U275" s="17"/>
      <c r="V275" s="94" t="s">
        <v>1895</v>
      </c>
      <c r="W275" s="128" t="s">
        <v>2017</v>
      </c>
    </row>
    <row r="276" spans="1:23" s="72" customFormat="1" ht="35.15" customHeight="1" x14ac:dyDescent="0.3">
      <c r="A276" s="48" t="s">
        <v>1268</v>
      </c>
      <c r="B276" s="48" t="s">
        <v>822</v>
      </c>
      <c r="C276" s="64"/>
      <c r="D276" s="12" t="s">
        <v>1255</v>
      </c>
      <c r="E276" s="12" t="s">
        <v>1294</v>
      </c>
      <c r="F276" s="12" t="s">
        <v>0</v>
      </c>
      <c r="G276" s="12" t="s">
        <v>6</v>
      </c>
      <c r="H276" s="25" t="s">
        <v>194</v>
      </c>
      <c r="I276" s="32" t="s">
        <v>1238</v>
      </c>
      <c r="J276" s="32" t="s">
        <v>1239</v>
      </c>
      <c r="K276" s="126" t="s">
        <v>2014</v>
      </c>
      <c r="L276" s="27" t="s">
        <v>1244</v>
      </c>
      <c r="M276" s="12" t="s">
        <v>1241</v>
      </c>
      <c r="N276" s="12" t="s">
        <v>1242</v>
      </c>
      <c r="O276" s="24">
        <v>14630.86</v>
      </c>
      <c r="P276" s="24">
        <v>7315.43</v>
      </c>
      <c r="Q276" s="51">
        <f t="shared" si="12"/>
        <v>0.5</v>
      </c>
      <c r="R276" s="19">
        <v>44908</v>
      </c>
      <c r="S276" s="12">
        <v>10070754</v>
      </c>
      <c r="T276" s="12" t="s">
        <v>1303</v>
      </c>
      <c r="U276" s="17"/>
      <c r="V276" s="94" t="s">
        <v>1895</v>
      </c>
      <c r="W276" s="128" t="s">
        <v>2017</v>
      </c>
    </row>
    <row r="277" spans="1:23" s="72" customFormat="1" ht="35.15" customHeight="1" x14ac:dyDescent="0.3">
      <c r="A277" s="48" t="s">
        <v>1269</v>
      </c>
      <c r="B277" s="48" t="s">
        <v>1256</v>
      </c>
      <c r="C277" s="64"/>
      <c r="D277" s="12" t="s">
        <v>1257</v>
      </c>
      <c r="E277" s="12" t="s">
        <v>1295</v>
      </c>
      <c r="F277" s="12" t="s">
        <v>0</v>
      </c>
      <c r="G277" s="12" t="s">
        <v>6</v>
      </c>
      <c r="H277" s="25" t="s">
        <v>15</v>
      </c>
      <c r="I277" s="32" t="s">
        <v>1238</v>
      </c>
      <c r="J277" s="32" t="s">
        <v>1239</v>
      </c>
      <c r="K277" s="126" t="s">
        <v>2014</v>
      </c>
      <c r="L277" s="27" t="s">
        <v>1258</v>
      </c>
      <c r="M277" s="12" t="s">
        <v>1241</v>
      </c>
      <c r="N277" s="12" t="s">
        <v>1242</v>
      </c>
      <c r="O277" s="24">
        <v>8443.86</v>
      </c>
      <c r="P277" s="24">
        <v>4221.93</v>
      </c>
      <c r="Q277" s="51">
        <f t="shared" si="12"/>
        <v>0.5</v>
      </c>
      <c r="R277" s="19">
        <v>44908</v>
      </c>
      <c r="S277" s="12">
        <v>10070862</v>
      </c>
      <c r="T277" s="12" t="s">
        <v>1303</v>
      </c>
      <c r="U277" s="17"/>
      <c r="V277" s="94" t="s">
        <v>1895</v>
      </c>
      <c r="W277" s="128" t="s">
        <v>2017</v>
      </c>
    </row>
    <row r="278" spans="1:23" s="72" customFormat="1" ht="35.15" customHeight="1" x14ac:dyDescent="0.3">
      <c r="A278" s="48" t="s">
        <v>231</v>
      </c>
      <c r="B278" s="48" t="s">
        <v>232</v>
      </c>
      <c r="C278" s="64"/>
      <c r="D278" s="12" t="s">
        <v>1259</v>
      </c>
      <c r="E278" s="12" t="s">
        <v>1296</v>
      </c>
      <c r="F278" s="12" t="s">
        <v>0</v>
      </c>
      <c r="G278" s="12" t="s">
        <v>6</v>
      </c>
      <c r="H278" s="25" t="s">
        <v>45</v>
      </c>
      <c r="I278" s="32" t="s">
        <v>1238</v>
      </c>
      <c r="J278" s="32" t="s">
        <v>1239</v>
      </c>
      <c r="K278" s="126" t="s">
        <v>2014</v>
      </c>
      <c r="L278" s="27" t="s">
        <v>1240</v>
      </c>
      <c r="M278" s="12" t="s">
        <v>1241</v>
      </c>
      <c r="N278" s="12" t="s">
        <v>1242</v>
      </c>
      <c r="O278" s="24">
        <v>12436.06</v>
      </c>
      <c r="P278" s="24">
        <v>6218.03</v>
      </c>
      <c r="Q278" s="51">
        <f t="shared" si="12"/>
        <v>0.5</v>
      </c>
      <c r="R278" s="19">
        <v>44908</v>
      </c>
      <c r="S278" s="12">
        <v>10070902</v>
      </c>
      <c r="T278" s="12" t="s">
        <v>1303</v>
      </c>
      <c r="U278" s="17"/>
      <c r="V278" s="94" t="s">
        <v>1895</v>
      </c>
      <c r="W278" s="128" t="s">
        <v>2017</v>
      </c>
    </row>
    <row r="279" spans="1:23" s="72" customFormat="1" ht="35.15" customHeight="1" x14ac:dyDescent="0.3">
      <c r="A279" s="48" t="s">
        <v>1029</v>
      </c>
      <c r="B279" s="48" t="s">
        <v>1012</v>
      </c>
      <c r="C279" s="26"/>
      <c r="D279" s="12" t="s">
        <v>1260</v>
      </c>
      <c r="E279" s="12" t="s">
        <v>1297</v>
      </c>
      <c r="F279" s="12" t="s">
        <v>0</v>
      </c>
      <c r="G279" s="12" t="s">
        <v>157</v>
      </c>
      <c r="H279" s="26" t="s">
        <v>194</v>
      </c>
      <c r="I279" s="32" t="s">
        <v>1238</v>
      </c>
      <c r="J279" s="32" t="s">
        <v>1239</v>
      </c>
      <c r="K279" s="126" t="s">
        <v>2014</v>
      </c>
      <c r="L279" s="27" t="s">
        <v>1240</v>
      </c>
      <c r="M279" s="12" t="s">
        <v>1241</v>
      </c>
      <c r="N279" s="12" t="s">
        <v>1242</v>
      </c>
      <c r="O279" s="24">
        <v>16451.88</v>
      </c>
      <c r="P279" s="24">
        <v>8225.94</v>
      </c>
      <c r="Q279" s="51">
        <f t="shared" si="12"/>
        <v>0.5</v>
      </c>
      <c r="R279" s="19">
        <v>44908</v>
      </c>
      <c r="S279" s="12">
        <v>10070921</v>
      </c>
      <c r="T279" s="12" t="s">
        <v>1303</v>
      </c>
      <c r="U279" s="17"/>
      <c r="V279" s="94" t="s">
        <v>1895</v>
      </c>
      <c r="W279" s="128" t="s">
        <v>2017</v>
      </c>
    </row>
    <row r="280" spans="1:23" s="72" customFormat="1" ht="35.15" customHeight="1" x14ac:dyDescent="0.3">
      <c r="A280" s="48" t="s">
        <v>1261</v>
      </c>
      <c r="B280" s="48" t="s">
        <v>154</v>
      </c>
      <c r="C280" s="26"/>
      <c r="D280" s="12" t="s">
        <v>1010</v>
      </c>
      <c r="E280" s="12" t="s">
        <v>1298</v>
      </c>
      <c r="F280" s="12" t="s">
        <v>0</v>
      </c>
      <c r="G280" s="12" t="s">
        <v>157</v>
      </c>
      <c r="H280" s="26" t="s">
        <v>1</v>
      </c>
      <c r="I280" s="32" t="s">
        <v>1238</v>
      </c>
      <c r="J280" s="32" t="s">
        <v>1239</v>
      </c>
      <c r="K280" s="126" t="s">
        <v>2014</v>
      </c>
      <c r="L280" s="27" t="s">
        <v>1248</v>
      </c>
      <c r="M280" s="12" t="s">
        <v>1241</v>
      </c>
      <c r="N280" s="12" t="s">
        <v>1242</v>
      </c>
      <c r="O280" s="24">
        <v>14243.49</v>
      </c>
      <c r="P280" s="24">
        <v>7121.7449999999999</v>
      </c>
      <c r="Q280" s="51">
        <f t="shared" si="12"/>
        <v>0.5</v>
      </c>
      <c r="R280" s="19">
        <v>44908</v>
      </c>
      <c r="S280" s="12">
        <v>10070942</v>
      </c>
      <c r="T280" s="12" t="s">
        <v>1303</v>
      </c>
      <c r="U280" s="17"/>
      <c r="V280" s="94" t="s">
        <v>1895</v>
      </c>
      <c r="W280" s="128" t="s">
        <v>2017</v>
      </c>
    </row>
    <row r="281" spans="1:23" s="72" customFormat="1" ht="35.15" customHeight="1" x14ac:dyDescent="0.3">
      <c r="A281" s="48" t="s">
        <v>1270</v>
      </c>
      <c r="B281" s="48" t="s">
        <v>987</v>
      </c>
      <c r="C281" s="26"/>
      <c r="D281" s="12" t="s">
        <v>988</v>
      </c>
      <c r="E281" s="12" t="s">
        <v>1299</v>
      </c>
      <c r="F281" s="12" t="s">
        <v>0</v>
      </c>
      <c r="G281" s="12">
        <v>30.06</v>
      </c>
      <c r="H281" s="26" t="s">
        <v>194</v>
      </c>
      <c r="I281" s="32" t="s">
        <v>1238</v>
      </c>
      <c r="J281" s="32" t="s">
        <v>1239</v>
      </c>
      <c r="K281" s="126" t="s">
        <v>2014</v>
      </c>
      <c r="L281" s="27" t="s">
        <v>1262</v>
      </c>
      <c r="M281" s="12" t="s">
        <v>1241</v>
      </c>
      <c r="N281" s="12" t="s">
        <v>1242</v>
      </c>
      <c r="O281" s="24">
        <v>16778.11</v>
      </c>
      <c r="P281" s="24">
        <v>8389.0550000000003</v>
      </c>
      <c r="Q281" s="51">
        <f t="shared" si="12"/>
        <v>0.5</v>
      </c>
      <c r="R281" s="19">
        <v>44908</v>
      </c>
      <c r="S281" s="12">
        <v>10070958</v>
      </c>
      <c r="T281" s="12" t="s">
        <v>1303</v>
      </c>
      <c r="U281" s="17"/>
      <c r="V281" s="94" t="s">
        <v>1895</v>
      </c>
      <c r="W281" s="128" t="s">
        <v>2017</v>
      </c>
    </row>
    <row r="282" spans="1:23" s="72" customFormat="1" ht="35.15" customHeight="1" x14ac:dyDescent="0.3">
      <c r="A282" s="48" t="s">
        <v>1271</v>
      </c>
      <c r="B282" s="48" t="s">
        <v>1263</v>
      </c>
      <c r="C282" s="26"/>
      <c r="D282" s="12" t="s">
        <v>1264</v>
      </c>
      <c r="E282" s="12" t="s">
        <v>1300</v>
      </c>
      <c r="F282" s="12" t="s">
        <v>0</v>
      </c>
      <c r="G282" s="12" t="s">
        <v>6</v>
      </c>
      <c r="H282" s="26" t="s">
        <v>45</v>
      </c>
      <c r="I282" s="32" t="s">
        <v>1238</v>
      </c>
      <c r="J282" s="32" t="s">
        <v>1239</v>
      </c>
      <c r="K282" s="126" t="s">
        <v>2014</v>
      </c>
      <c r="L282" s="27" t="s">
        <v>1262</v>
      </c>
      <c r="M282" s="12" t="s">
        <v>1241</v>
      </c>
      <c r="N282" s="12" t="s">
        <v>1242</v>
      </c>
      <c r="O282" s="24">
        <v>13411.89</v>
      </c>
      <c r="P282" s="24">
        <v>6705.9449999999997</v>
      </c>
      <c r="Q282" s="51">
        <f t="shared" si="12"/>
        <v>0.5</v>
      </c>
      <c r="R282" s="19">
        <v>44908</v>
      </c>
      <c r="S282" s="12">
        <v>10070972</v>
      </c>
      <c r="T282" s="12" t="s">
        <v>1303</v>
      </c>
      <c r="U282" s="17"/>
      <c r="V282" s="94" t="s">
        <v>1895</v>
      </c>
      <c r="W282" s="128" t="s">
        <v>2017</v>
      </c>
    </row>
    <row r="283" spans="1:23" customFormat="1" ht="35.15" customHeight="1" x14ac:dyDescent="0.3">
      <c r="A283" s="12" t="s">
        <v>1191</v>
      </c>
      <c r="B283" s="9" t="s">
        <v>1158</v>
      </c>
      <c r="C283" s="9" t="s">
        <v>1159</v>
      </c>
      <c r="D283" s="12" t="s">
        <v>1304</v>
      </c>
      <c r="E283" s="12" t="s">
        <v>1327</v>
      </c>
      <c r="F283" s="12" t="s">
        <v>0</v>
      </c>
      <c r="G283" s="26" t="s">
        <v>185</v>
      </c>
      <c r="H283" s="9" t="s">
        <v>15</v>
      </c>
      <c r="I283" s="12" t="s">
        <v>1305</v>
      </c>
      <c r="J283" s="12" t="s">
        <v>1306</v>
      </c>
      <c r="K283" s="126" t="s">
        <v>2014</v>
      </c>
      <c r="L283" s="19" t="s">
        <v>1307</v>
      </c>
      <c r="M283" s="19" t="s">
        <v>1308</v>
      </c>
      <c r="N283" s="19" t="s">
        <v>1309</v>
      </c>
      <c r="O283" s="24">
        <v>12658.59</v>
      </c>
      <c r="P283" s="24">
        <v>6329.3</v>
      </c>
      <c r="Q283" s="51">
        <f t="shared" si="12"/>
        <v>0.50000039498869941</v>
      </c>
      <c r="R283" s="19">
        <v>44908</v>
      </c>
      <c r="S283" s="12">
        <v>10070994</v>
      </c>
      <c r="T283" s="12" t="s">
        <v>1366</v>
      </c>
      <c r="U283" s="15"/>
      <c r="V283" s="94" t="s">
        <v>1895</v>
      </c>
      <c r="W283" s="128" t="s">
        <v>2017</v>
      </c>
    </row>
    <row r="284" spans="1:23" s="72" customFormat="1" ht="35.15" customHeight="1" x14ac:dyDescent="0.3">
      <c r="A284" s="12" t="s">
        <v>1310</v>
      </c>
      <c r="B284" s="26" t="s">
        <v>1311</v>
      </c>
      <c r="C284" s="26" t="s">
        <v>1312</v>
      </c>
      <c r="D284" s="26" t="s">
        <v>1313</v>
      </c>
      <c r="E284" s="12" t="s">
        <v>1328</v>
      </c>
      <c r="F284" s="25" t="s">
        <v>0</v>
      </c>
      <c r="G284" s="26" t="s">
        <v>185</v>
      </c>
      <c r="H284" s="26" t="s">
        <v>15</v>
      </c>
      <c r="I284" s="12" t="s">
        <v>1305</v>
      </c>
      <c r="J284" s="12" t="s">
        <v>1306</v>
      </c>
      <c r="K284" s="126" t="s">
        <v>2014</v>
      </c>
      <c r="L284" s="27" t="s">
        <v>1314</v>
      </c>
      <c r="M284" s="19" t="s">
        <v>1308</v>
      </c>
      <c r="N284" s="19" t="s">
        <v>1309</v>
      </c>
      <c r="O284" s="24">
        <v>12658.59</v>
      </c>
      <c r="P284" s="24">
        <v>6329.3</v>
      </c>
      <c r="Q284" s="51">
        <f t="shared" si="12"/>
        <v>0.50000039498869941</v>
      </c>
      <c r="R284" s="19">
        <v>44908</v>
      </c>
      <c r="S284" s="25">
        <v>10071006</v>
      </c>
      <c r="T284" s="12" t="s">
        <v>1366</v>
      </c>
      <c r="U284" s="17"/>
      <c r="V284" s="94" t="s">
        <v>1895</v>
      </c>
      <c r="W284" s="128" t="s">
        <v>2017</v>
      </c>
    </row>
    <row r="285" spans="1:23" s="72" customFormat="1" ht="35.15" customHeight="1" x14ac:dyDescent="0.3">
      <c r="A285" s="25" t="s">
        <v>1315</v>
      </c>
      <c r="B285" s="26" t="s">
        <v>1316</v>
      </c>
      <c r="C285" s="9"/>
      <c r="D285" s="26" t="s">
        <v>1317</v>
      </c>
      <c r="E285" s="12" t="s">
        <v>1329</v>
      </c>
      <c r="F285" s="25" t="s">
        <v>0</v>
      </c>
      <c r="G285" s="26" t="s">
        <v>185</v>
      </c>
      <c r="H285" s="26" t="s">
        <v>45</v>
      </c>
      <c r="I285" s="12" t="s">
        <v>1305</v>
      </c>
      <c r="J285" s="12" t="s">
        <v>1306</v>
      </c>
      <c r="K285" s="126" t="s">
        <v>2014</v>
      </c>
      <c r="L285" s="27" t="s">
        <v>1318</v>
      </c>
      <c r="M285" s="19" t="s">
        <v>1308</v>
      </c>
      <c r="N285" s="19" t="s">
        <v>1309</v>
      </c>
      <c r="O285" s="24">
        <v>12658.59</v>
      </c>
      <c r="P285" s="24">
        <v>6329.3</v>
      </c>
      <c r="Q285" s="51">
        <f t="shared" si="12"/>
        <v>0.50000039498869941</v>
      </c>
      <c r="R285" s="19">
        <v>44908</v>
      </c>
      <c r="S285" s="25">
        <v>10071124</v>
      </c>
      <c r="T285" s="12" t="s">
        <v>1366</v>
      </c>
      <c r="U285" s="17"/>
      <c r="V285" s="94" t="s">
        <v>1895</v>
      </c>
      <c r="W285" s="128" t="s">
        <v>2017</v>
      </c>
    </row>
    <row r="286" spans="1:23" s="72" customFormat="1" ht="35.15" customHeight="1" x14ac:dyDescent="0.3">
      <c r="A286" s="25" t="s">
        <v>1319</v>
      </c>
      <c r="B286" s="26" t="s">
        <v>1320</v>
      </c>
      <c r="C286" s="26"/>
      <c r="D286" s="26" t="s">
        <v>1321</v>
      </c>
      <c r="E286" s="12" t="s">
        <v>1330</v>
      </c>
      <c r="F286" s="25" t="s">
        <v>0</v>
      </c>
      <c r="G286" s="26" t="s">
        <v>185</v>
      </c>
      <c r="H286" s="26" t="s">
        <v>45</v>
      </c>
      <c r="I286" s="12" t="s">
        <v>1305</v>
      </c>
      <c r="J286" s="12" t="s">
        <v>1306</v>
      </c>
      <c r="K286" s="126" t="s">
        <v>2014</v>
      </c>
      <c r="L286" s="27" t="s">
        <v>1322</v>
      </c>
      <c r="M286" s="19" t="s">
        <v>1308</v>
      </c>
      <c r="N286" s="19" t="s">
        <v>1309</v>
      </c>
      <c r="O286" s="24">
        <v>12658.59</v>
      </c>
      <c r="P286" s="24">
        <v>6329.3</v>
      </c>
      <c r="Q286" s="51">
        <f t="shared" si="12"/>
        <v>0.50000039498869941</v>
      </c>
      <c r="R286" s="19">
        <v>44908</v>
      </c>
      <c r="S286" s="25">
        <v>10071226</v>
      </c>
      <c r="T286" s="12" t="s">
        <v>1366</v>
      </c>
      <c r="U286" s="17"/>
      <c r="V286" s="94" t="s">
        <v>1895</v>
      </c>
      <c r="W286" s="128" t="s">
        <v>2017</v>
      </c>
    </row>
    <row r="287" spans="1:23" s="72" customFormat="1" ht="35.15" customHeight="1" x14ac:dyDescent="0.3">
      <c r="A287" s="25" t="s">
        <v>1323</v>
      </c>
      <c r="B287" s="26" t="s">
        <v>1324</v>
      </c>
      <c r="C287" s="26" t="s">
        <v>1325</v>
      </c>
      <c r="D287" s="26" t="s">
        <v>1326</v>
      </c>
      <c r="E287" s="12" t="s">
        <v>1331</v>
      </c>
      <c r="F287" s="25" t="s">
        <v>0</v>
      </c>
      <c r="G287" s="26" t="s">
        <v>185</v>
      </c>
      <c r="H287" s="26" t="s">
        <v>15</v>
      </c>
      <c r="I287" s="12" t="s">
        <v>1305</v>
      </c>
      <c r="J287" s="12" t="s">
        <v>1306</v>
      </c>
      <c r="K287" s="126" t="s">
        <v>2014</v>
      </c>
      <c r="L287" s="27" t="s">
        <v>1318</v>
      </c>
      <c r="M287" s="19" t="s">
        <v>1308</v>
      </c>
      <c r="N287" s="19" t="s">
        <v>1309</v>
      </c>
      <c r="O287" s="24">
        <v>12658.59</v>
      </c>
      <c r="P287" s="24">
        <v>6329.3</v>
      </c>
      <c r="Q287" s="51">
        <f>P287/O287</f>
        <v>0.50000039498869941</v>
      </c>
      <c r="R287" s="19">
        <v>44908</v>
      </c>
      <c r="S287" s="25">
        <v>10071261</v>
      </c>
      <c r="T287" s="12" t="s">
        <v>1366</v>
      </c>
      <c r="U287" s="17"/>
      <c r="V287" s="94" t="s">
        <v>1895</v>
      </c>
      <c r="W287" s="128" t="s">
        <v>2017</v>
      </c>
    </row>
    <row r="288" spans="1:23" customFormat="1" ht="35.15" customHeight="1" x14ac:dyDescent="0.3">
      <c r="A288" s="12" t="s">
        <v>1369</v>
      </c>
      <c r="B288" s="9" t="s">
        <v>346</v>
      </c>
      <c r="C288" s="9"/>
      <c r="D288" s="9" t="s">
        <v>1332</v>
      </c>
      <c r="E288" s="12" t="s">
        <v>1348</v>
      </c>
      <c r="F288" s="12" t="s">
        <v>0</v>
      </c>
      <c r="G288" s="26" t="s">
        <v>185</v>
      </c>
      <c r="H288" s="9" t="s">
        <v>1</v>
      </c>
      <c r="I288" s="12" t="s">
        <v>1333</v>
      </c>
      <c r="J288" s="12" t="s">
        <v>1334</v>
      </c>
      <c r="K288" s="126" t="s">
        <v>2014</v>
      </c>
      <c r="L288" s="19" t="s">
        <v>1335</v>
      </c>
      <c r="M288" s="19" t="s">
        <v>1336</v>
      </c>
      <c r="N288" s="19" t="s">
        <v>1337</v>
      </c>
      <c r="O288" s="24">
        <v>6558.42</v>
      </c>
      <c r="P288" s="24">
        <v>3279.21</v>
      </c>
      <c r="Q288" s="51">
        <f t="shared" ref="Q288:Q297" si="15">P288/O288</f>
        <v>0.5</v>
      </c>
      <c r="R288" s="19">
        <v>44908</v>
      </c>
      <c r="S288" s="12">
        <v>10071435</v>
      </c>
      <c r="T288" s="12" t="s">
        <v>1367</v>
      </c>
      <c r="U288" s="15"/>
      <c r="V288" s="94" t="s">
        <v>1895</v>
      </c>
      <c r="W288" s="128" t="s">
        <v>2017</v>
      </c>
    </row>
    <row r="289" spans="1:23" customFormat="1" ht="35.15" customHeight="1" x14ac:dyDescent="0.3">
      <c r="A289" s="12" t="s">
        <v>1370</v>
      </c>
      <c r="B289" s="9" t="s">
        <v>987</v>
      </c>
      <c r="C289" s="9"/>
      <c r="D289" s="9" t="s">
        <v>988</v>
      </c>
      <c r="E289" s="12" t="s">
        <v>1349</v>
      </c>
      <c r="F289" s="12" t="s">
        <v>0</v>
      </c>
      <c r="G289" s="9" t="s">
        <v>989</v>
      </c>
      <c r="H289" s="9" t="s">
        <v>194</v>
      </c>
      <c r="I289" s="12" t="s">
        <v>1333</v>
      </c>
      <c r="J289" s="12" t="s">
        <v>1334</v>
      </c>
      <c r="K289" s="126" t="s">
        <v>2014</v>
      </c>
      <c r="L289" s="19" t="s">
        <v>1338</v>
      </c>
      <c r="M289" s="19" t="s">
        <v>1336</v>
      </c>
      <c r="N289" s="19" t="s">
        <v>1337</v>
      </c>
      <c r="O289" s="24">
        <v>6365.92</v>
      </c>
      <c r="P289" s="24">
        <v>3182.96</v>
      </c>
      <c r="Q289" s="51">
        <f t="shared" si="15"/>
        <v>0.5</v>
      </c>
      <c r="R289" s="19">
        <v>44908</v>
      </c>
      <c r="S289" s="12">
        <v>10071485</v>
      </c>
      <c r="T289" s="12" t="s">
        <v>1367</v>
      </c>
      <c r="U289" s="15"/>
      <c r="V289" s="94" t="s">
        <v>1895</v>
      </c>
      <c r="W289" s="128" t="s">
        <v>2017</v>
      </c>
    </row>
    <row r="290" spans="1:23" customFormat="1" ht="35.15" customHeight="1" x14ac:dyDescent="0.3">
      <c r="A290" s="12" t="s">
        <v>852</v>
      </c>
      <c r="B290" s="9" t="s">
        <v>853</v>
      </c>
      <c r="C290" s="9"/>
      <c r="D290" s="9" t="s">
        <v>1339</v>
      </c>
      <c r="E290" s="12" t="s">
        <v>1350</v>
      </c>
      <c r="F290" s="12" t="s">
        <v>0</v>
      </c>
      <c r="G290" s="9" t="s">
        <v>185</v>
      </c>
      <c r="H290" s="9" t="s">
        <v>1</v>
      </c>
      <c r="I290" s="12" t="s">
        <v>1333</v>
      </c>
      <c r="J290" s="12" t="s">
        <v>1334</v>
      </c>
      <c r="K290" s="126" t="s">
        <v>2014</v>
      </c>
      <c r="L290" s="19" t="s">
        <v>1340</v>
      </c>
      <c r="M290" s="19" t="s">
        <v>1336</v>
      </c>
      <c r="N290" s="19" t="s">
        <v>1337</v>
      </c>
      <c r="O290" s="24">
        <v>7874.42</v>
      </c>
      <c r="P290" s="24">
        <v>3937.21</v>
      </c>
      <c r="Q290" s="51">
        <f t="shared" si="15"/>
        <v>0.5</v>
      </c>
      <c r="R290" s="19">
        <v>44908</v>
      </c>
      <c r="S290" s="12">
        <v>10072360</v>
      </c>
      <c r="T290" s="12" t="s">
        <v>1367</v>
      </c>
      <c r="U290" s="15"/>
      <c r="V290" s="94" t="s">
        <v>1895</v>
      </c>
      <c r="W290" s="128" t="s">
        <v>2017</v>
      </c>
    </row>
    <row r="291" spans="1:23" s="72" customFormat="1" ht="35.15" customHeight="1" x14ac:dyDescent="0.3">
      <c r="A291" s="25" t="s">
        <v>1371</v>
      </c>
      <c r="B291" s="26" t="s">
        <v>349</v>
      </c>
      <c r="C291" s="26"/>
      <c r="D291" s="26" t="s">
        <v>1341</v>
      </c>
      <c r="E291" s="12" t="s">
        <v>1351</v>
      </c>
      <c r="F291" s="25" t="s">
        <v>0</v>
      </c>
      <c r="G291" s="26" t="s">
        <v>185</v>
      </c>
      <c r="H291" s="26" t="s">
        <v>194</v>
      </c>
      <c r="I291" s="12" t="s">
        <v>1333</v>
      </c>
      <c r="J291" s="12" t="s">
        <v>1334</v>
      </c>
      <c r="K291" s="126" t="s">
        <v>2014</v>
      </c>
      <c r="L291" s="27" t="s">
        <v>1340</v>
      </c>
      <c r="M291" s="19" t="s">
        <v>1336</v>
      </c>
      <c r="N291" s="19" t="s">
        <v>1337</v>
      </c>
      <c r="O291" s="24">
        <v>8504.92</v>
      </c>
      <c r="P291" s="24">
        <v>4252.46</v>
      </c>
      <c r="Q291" s="51">
        <f t="shared" si="15"/>
        <v>0.5</v>
      </c>
      <c r="R291" s="19">
        <v>44908</v>
      </c>
      <c r="S291" s="25">
        <v>10072408</v>
      </c>
      <c r="T291" s="12" t="s">
        <v>1367</v>
      </c>
      <c r="U291" s="17"/>
      <c r="V291" s="94" t="s">
        <v>1895</v>
      </c>
      <c r="W291" s="128" t="s">
        <v>2017</v>
      </c>
    </row>
    <row r="292" spans="1:23" s="72" customFormat="1" ht="35.15" customHeight="1" x14ac:dyDescent="0.3">
      <c r="A292" s="25" t="s">
        <v>1372</v>
      </c>
      <c r="B292" s="26" t="s">
        <v>1342</v>
      </c>
      <c r="C292" s="26"/>
      <c r="D292" s="26" t="s">
        <v>1343</v>
      </c>
      <c r="E292" s="12" t="s">
        <v>1352</v>
      </c>
      <c r="F292" s="25" t="s">
        <v>0</v>
      </c>
      <c r="G292" s="26" t="s">
        <v>185</v>
      </c>
      <c r="H292" s="26" t="s">
        <v>45</v>
      </c>
      <c r="I292" s="12" t="s">
        <v>1333</v>
      </c>
      <c r="J292" s="12" t="s">
        <v>1334</v>
      </c>
      <c r="K292" s="126" t="s">
        <v>2014</v>
      </c>
      <c r="L292" s="27" t="s">
        <v>1344</v>
      </c>
      <c r="M292" s="19" t="s">
        <v>1336</v>
      </c>
      <c r="N292" s="19" t="s">
        <v>1337</v>
      </c>
      <c r="O292" s="24">
        <v>6884.42</v>
      </c>
      <c r="P292" s="24">
        <v>3442.21</v>
      </c>
      <c r="Q292" s="51">
        <f t="shared" si="15"/>
        <v>0.5</v>
      </c>
      <c r="R292" s="19">
        <v>44908</v>
      </c>
      <c r="S292" s="25">
        <v>10072419</v>
      </c>
      <c r="T292" s="12" t="s">
        <v>1367</v>
      </c>
      <c r="U292" s="17"/>
      <c r="V292" s="94" t="s">
        <v>1895</v>
      </c>
      <c r="W292" s="128" t="s">
        <v>2017</v>
      </c>
    </row>
    <row r="293" spans="1:23" s="72" customFormat="1" ht="35.15" customHeight="1" x14ac:dyDescent="0.3">
      <c r="A293" s="25" t="s">
        <v>203</v>
      </c>
      <c r="B293" s="26" t="s">
        <v>204</v>
      </c>
      <c r="C293" s="26"/>
      <c r="D293" s="26" t="s">
        <v>205</v>
      </c>
      <c r="E293" s="12" t="s">
        <v>1353</v>
      </c>
      <c r="F293" s="25" t="s">
        <v>0</v>
      </c>
      <c r="G293" s="26" t="s">
        <v>185</v>
      </c>
      <c r="H293" s="26" t="s">
        <v>1</v>
      </c>
      <c r="I293" s="12" t="s">
        <v>1333</v>
      </c>
      <c r="J293" s="12" t="s">
        <v>1334</v>
      </c>
      <c r="K293" s="126" t="s">
        <v>2014</v>
      </c>
      <c r="L293" s="27" t="s">
        <v>1344</v>
      </c>
      <c r="M293" s="19" t="s">
        <v>1336</v>
      </c>
      <c r="N293" s="19" t="s">
        <v>1337</v>
      </c>
      <c r="O293" s="24">
        <v>7941.92</v>
      </c>
      <c r="P293" s="24">
        <v>3970.96</v>
      </c>
      <c r="Q293" s="51">
        <f t="shared" si="15"/>
        <v>0.5</v>
      </c>
      <c r="R293" s="19">
        <v>44908</v>
      </c>
      <c r="S293" s="25">
        <v>10072432</v>
      </c>
      <c r="T293" s="12" t="s">
        <v>1367</v>
      </c>
      <c r="U293" s="17"/>
      <c r="V293" s="94" t="s">
        <v>1895</v>
      </c>
      <c r="W293" s="128" t="s">
        <v>2017</v>
      </c>
    </row>
    <row r="294" spans="1:23" s="72" customFormat="1" ht="35.15" customHeight="1" x14ac:dyDescent="0.3">
      <c r="A294" s="25" t="s">
        <v>1373</v>
      </c>
      <c r="B294" s="26" t="s">
        <v>1345</v>
      </c>
      <c r="C294" s="26"/>
      <c r="D294" s="26" t="s">
        <v>1346</v>
      </c>
      <c r="E294" s="12" t="s">
        <v>1354</v>
      </c>
      <c r="F294" s="25" t="s">
        <v>0</v>
      </c>
      <c r="G294" s="26" t="s">
        <v>185</v>
      </c>
      <c r="H294" s="26" t="s">
        <v>45</v>
      </c>
      <c r="I294" s="12" t="s">
        <v>1333</v>
      </c>
      <c r="J294" s="12" t="s">
        <v>1334</v>
      </c>
      <c r="K294" s="126" t="s">
        <v>2014</v>
      </c>
      <c r="L294" s="27" t="s">
        <v>246</v>
      </c>
      <c r="M294" s="19" t="s">
        <v>1336</v>
      </c>
      <c r="N294" s="19" t="s">
        <v>1337</v>
      </c>
      <c r="O294" s="24">
        <v>7851.02</v>
      </c>
      <c r="P294" s="24">
        <v>3925.51</v>
      </c>
      <c r="Q294" s="51">
        <f t="shared" si="15"/>
        <v>0.5</v>
      </c>
      <c r="R294" s="19">
        <v>44908</v>
      </c>
      <c r="S294" s="25">
        <v>10072468</v>
      </c>
      <c r="T294" s="12" t="s">
        <v>1367</v>
      </c>
      <c r="U294" s="17"/>
      <c r="V294" s="94" t="s">
        <v>1895</v>
      </c>
      <c r="W294" s="128" t="s">
        <v>2017</v>
      </c>
    </row>
    <row r="295" spans="1:23" s="72" customFormat="1" ht="35.15" customHeight="1" x14ac:dyDescent="0.3">
      <c r="A295" s="25" t="s">
        <v>1374</v>
      </c>
      <c r="B295" s="26" t="s">
        <v>232</v>
      </c>
      <c r="C295" s="26"/>
      <c r="D295" s="26" t="s">
        <v>233</v>
      </c>
      <c r="E295" s="12" t="s">
        <v>1355</v>
      </c>
      <c r="F295" s="25" t="s">
        <v>0</v>
      </c>
      <c r="G295" s="26" t="s">
        <v>185</v>
      </c>
      <c r="H295" s="26" t="s">
        <v>45</v>
      </c>
      <c r="I295" s="12" t="s">
        <v>1333</v>
      </c>
      <c r="J295" s="12" t="s">
        <v>1334</v>
      </c>
      <c r="K295" s="126" t="s">
        <v>2014</v>
      </c>
      <c r="L295" s="27" t="s">
        <v>1347</v>
      </c>
      <c r="M295" s="19" t="s">
        <v>1336</v>
      </c>
      <c r="N295" s="19" t="s">
        <v>1337</v>
      </c>
      <c r="O295" s="24">
        <v>10711.53</v>
      </c>
      <c r="P295" s="24">
        <v>5355.76</v>
      </c>
      <c r="Q295" s="51">
        <f t="shared" si="15"/>
        <v>0.49999953321327578</v>
      </c>
      <c r="R295" s="19">
        <v>44908</v>
      </c>
      <c r="S295" s="25">
        <v>10072542</v>
      </c>
      <c r="T295" s="12" t="s">
        <v>1367</v>
      </c>
      <c r="U295" s="17"/>
      <c r="V295" s="94" t="s">
        <v>1895</v>
      </c>
      <c r="W295" s="128" t="s">
        <v>2017</v>
      </c>
    </row>
    <row r="296" spans="1:23" customFormat="1" ht="35.15" customHeight="1" x14ac:dyDescent="0.3">
      <c r="A296" s="62" t="s">
        <v>1375</v>
      </c>
      <c r="B296" s="26" t="s">
        <v>1376</v>
      </c>
      <c r="C296" s="12"/>
      <c r="D296" s="62" t="s">
        <v>1356</v>
      </c>
      <c r="E296" s="12" t="s">
        <v>1360</v>
      </c>
      <c r="F296" s="12" t="s">
        <v>1033</v>
      </c>
      <c r="G296" s="12">
        <v>31.12</v>
      </c>
      <c r="H296" s="12" t="s">
        <v>15</v>
      </c>
      <c r="I296" s="12" t="s">
        <v>262</v>
      </c>
      <c r="J296" s="12" t="s">
        <v>262</v>
      </c>
      <c r="K296" s="126" t="s">
        <v>2014</v>
      </c>
      <c r="L296" s="27" t="s">
        <v>1357</v>
      </c>
      <c r="M296" s="12" t="s">
        <v>1358</v>
      </c>
      <c r="N296" s="12" t="s">
        <v>1359</v>
      </c>
      <c r="O296" s="24">
        <v>5100</v>
      </c>
      <c r="P296" s="24">
        <v>3570</v>
      </c>
      <c r="Q296" s="51">
        <f t="shared" si="15"/>
        <v>0.7</v>
      </c>
      <c r="R296" s="19">
        <v>44908</v>
      </c>
      <c r="S296" s="25">
        <v>10072611</v>
      </c>
      <c r="T296" s="12" t="s">
        <v>1368</v>
      </c>
      <c r="U296" s="15"/>
      <c r="V296" s="94" t="s">
        <v>1895</v>
      </c>
      <c r="W296" s="128" t="s">
        <v>2017</v>
      </c>
    </row>
    <row r="297" spans="1:23" customFormat="1" ht="35.15" customHeight="1" x14ac:dyDescent="0.3">
      <c r="A297" s="62" t="s">
        <v>1361</v>
      </c>
      <c r="B297" s="26" t="s">
        <v>418</v>
      </c>
      <c r="C297" s="12"/>
      <c r="D297" s="62" t="s">
        <v>423</v>
      </c>
      <c r="E297" s="12" t="s">
        <v>1365</v>
      </c>
      <c r="F297" s="12" t="s">
        <v>1033</v>
      </c>
      <c r="G297" s="12">
        <v>31.12</v>
      </c>
      <c r="H297" s="12" t="s">
        <v>15</v>
      </c>
      <c r="I297" s="12" t="s">
        <v>262</v>
      </c>
      <c r="J297" s="12" t="s">
        <v>262</v>
      </c>
      <c r="K297" s="126" t="s">
        <v>2014</v>
      </c>
      <c r="L297" s="27" t="s">
        <v>1362</v>
      </c>
      <c r="M297" s="12" t="s">
        <v>1363</v>
      </c>
      <c r="N297" s="12" t="s">
        <v>1364</v>
      </c>
      <c r="O297" s="24">
        <v>2900</v>
      </c>
      <c r="P297" s="24">
        <v>2030</v>
      </c>
      <c r="Q297" s="51">
        <f t="shared" si="15"/>
        <v>0.7</v>
      </c>
      <c r="R297" s="19">
        <v>44908</v>
      </c>
      <c r="S297" s="25">
        <v>10072673</v>
      </c>
      <c r="T297" s="12" t="s">
        <v>1368</v>
      </c>
      <c r="U297" s="15"/>
      <c r="V297" s="94" t="s">
        <v>1895</v>
      </c>
      <c r="W297" s="128" t="s">
        <v>2017</v>
      </c>
    </row>
    <row r="298" spans="1:23" s="72" customFormat="1" ht="35.15" customHeight="1" x14ac:dyDescent="0.3">
      <c r="A298" s="26" t="s">
        <v>1394</v>
      </c>
      <c r="B298" s="26" t="s">
        <v>1377</v>
      </c>
      <c r="C298" s="26"/>
      <c r="D298" s="62" t="s">
        <v>1379</v>
      </c>
      <c r="E298" s="12" t="s">
        <v>1378</v>
      </c>
      <c r="F298" s="25" t="s">
        <v>0</v>
      </c>
      <c r="G298" s="26" t="s">
        <v>14</v>
      </c>
      <c r="H298" s="26" t="s">
        <v>15</v>
      </c>
      <c r="I298" s="25" t="s">
        <v>240</v>
      </c>
      <c r="J298" s="25" t="s">
        <v>241</v>
      </c>
      <c r="K298" s="126" t="s">
        <v>2014</v>
      </c>
      <c r="L298" s="27">
        <v>44677</v>
      </c>
      <c r="M298" s="27">
        <v>44682</v>
      </c>
      <c r="N298" s="27">
        <v>44926</v>
      </c>
      <c r="O298" s="24">
        <v>10000</v>
      </c>
      <c r="P298" s="24">
        <v>5000</v>
      </c>
      <c r="Q298" s="51">
        <f>P298/O298</f>
        <v>0.5</v>
      </c>
      <c r="R298" s="19">
        <v>44909</v>
      </c>
      <c r="S298" s="25">
        <v>10076649</v>
      </c>
      <c r="T298" s="25" t="s">
        <v>1380</v>
      </c>
      <c r="U298" s="17"/>
      <c r="V298" s="94" t="s">
        <v>1895</v>
      </c>
      <c r="W298" s="128" t="s">
        <v>2017</v>
      </c>
    </row>
    <row r="299" spans="1:23" customFormat="1" ht="35.15" customHeight="1" x14ac:dyDescent="0.3">
      <c r="A299" s="12" t="s">
        <v>408</v>
      </c>
      <c r="B299" s="9" t="s">
        <v>403</v>
      </c>
      <c r="C299" s="9"/>
      <c r="D299" s="62" t="s">
        <v>404</v>
      </c>
      <c r="E299" s="32" t="s">
        <v>1890</v>
      </c>
      <c r="F299" s="12" t="s">
        <v>0</v>
      </c>
      <c r="G299" s="9" t="s">
        <v>14</v>
      </c>
      <c r="H299" s="9" t="s">
        <v>15</v>
      </c>
      <c r="I299" s="12" t="s">
        <v>405</v>
      </c>
      <c r="J299" s="12" t="s">
        <v>405</v>
      </c>
      <c r="K299" s="126" t="s">
        <v>2014</v>
      </c>
      <c r="L299" s="19">
        <v>44769</v>
      </c>
      <c r="M299" s="19">
        <v>44774</v>
      </c>
      <c r="N299" s="19">
        <v>44926</v>
      </c>
      <c r="O299" s="24">
        <v>10000</v>
      </c>
      <c r="P299" s="24">
        <v>5000</v>
      </c>
      <c r="Q299" s="51">
        <f>P299/O299</f>
        <v>0.5</v>
      </c>
      <c r="R299" s="19">
        <v>44909</v>
      </c>
      <c r="S299" s="32" t="s">
        <v>1876</v>
      </c>
      <c r="T299" s="12" t="s">
        <v>1395</v>
      </c>
      <c r="U299" s="32" t="s">
        <v>1658</v>
      </c>
      <c r="V299" s="94" t="s">
        <v>1895</v>
      </c>
      <c r="W299" s="128" t="s">
        <v>2017</v>
      </c>
    </row>
    <row r="300" spans="1:23" s="72" customFormat="1" ht="35.15" customHeight="1" x14ac:dyDescent="0.3">
      <c r="A300" s="25" t="s">
        <v>1381</v>
      </c>
      <c r="B300" s="47" t="s">
        <v>822</v>
      </c>
      <c r="C300" s="26"/>
      <c r="D300" s="26" t="s">
        <v>823</v>
      </c>
      <c r="E300" s="12" t="s">
        <v>1387</v>
      </c>
      <c r="F300" s="12" t="s">
        <v>0</v>
      </c>
      <c r="G300" s="26" t="s">
        <v>6</v>
      </c>
      <c r="H300" s="26" t="s">
        <v>1</v>
      </c>
      <c r="I300" s="12" t="s">
        <v>1382</v>
      </c>
      <c r="J300" s="12" t="s">
        <v>1383</v>
      </c>
      <c r="K300" s="126" t="s">
        <v>2014</v>
      </c>
      <c r="L300" s="19">
        <v>44690</v>
      </c>
      <c r="M300" s="19">
        <v>44895</v>
      </c>
      <c r="N300" s="19">
        <v>44899</v>
      </c>
      <c r="O300" s="24">
        <v>4987</v>
      </c>
      <c r="P300" s="24">
        <v>2493.5</v>
      </c>
      <c r="Q300" s="51">
        <f t="shared" ref="Q300:Q345" si="16">P300/O300</f>
        <v>0.5</v>
      </c>
      <c r="R300" s="19">
        <v>44909</v>
      </c>
      <c r="S300" s="25">
        <v>10076702</v>
      </c>
      <c r="T300" s="25" t="s">
        <v>1396</v>
      </c>
      <c r="U300" s="17"/>
      <c r="V300" s="94" t="s">
        <v>1895</v>
      </c>
      <c r="W300" s="128" t="s">
        <v>2017</v>
      </c>
    </row>
    <row r="301" spans="1:23" s="72" customFormat="1" ht="35.15" customHeight="1" x14ac:dyDescent="0.3">
      <c r="A301" s="25" t="s">
        <v>1393</v>
      </c>
      <c r="B301" s="47" t="s">
        <v>140</v>
      </c>
      <c r="C301" s="26"/>
      <c r="D301" s="26" t="s">
        <v>1384</v>
      </c>
      <c r="E301" s="12" t="s">
        <v>1388</v>
      </c>
      <c r="F301" s="12" t="s">
        <v>0</v>
      </c>
      <c r="G301" s="26" t="s">
        <v>6</v>
      </c>
      <c r="H301" s="26" t="s">
        <v>15</v>
      </c>
      <c r="I301" s="12" t="s">
        <v>1382</v>
      </c>
      <c r="J301" s="12" t="s">
        <v>1383</v>
      </c>
      <c r="K301" s="126" t="s">
        <v>2014</v>
      </c>
      <c r="L301" s="19">
        <v>44691</v>
      </c>
      <c r="M301" s="19">
        <v>44895</v>
      </c>
      <c r="N301" s="19">
        <v>44899</v>
      </c>
      <c r="O301" s="24">
        <v>6878</v>
      </c>
      <c r="P301" s="24">
        <v>3439</v>
      </c>
      <c r="Q301" s="51">
        <f t="shared" si="16"/>
        <v>0.5</v>
      </c>
      <c r="R301" s="19">
        <v>44909</v>
      </c>
      <c r="S301" s="25">
        <v>10076734</v>
      </c>
      <c r="T301" s="25" t="s">
        <v>1396</v>
      </c>
      <c r="U301" s="17"/>
      <c r="V301" s="94" t="s">
        <v>1895</v>
      </c>
      <c r="W301" s="128" t="s">
        <v>2017</v>
      </c>
    </row>
    <row r="302" spans="1:23" s="72" customFormat="1" ht="35.15" customHeight="1" x14ac:dyDescent="0.3">
      <c r="A302" s="25" t="s">
        <v>1392</v>
      </c>
      <c r="B302" s="26" t="s">
        <v>1385</v>
      </c>
      <c r="C302" s="26"/>
      <c r="D302" s="26" t="s">
        <v>1386</v>
      </c>
      <c r="E302" s="12" t="s">
        <v>1389</v>
      </c>
      <c r="F302" s="12" t="s">
        <v>0</v>
      </c>
      <c r="G302" s="26" t="s">
        <v>6</v>
      </c>
      <c r="H302" s="26" t="s">
        <v>45</v>
      </c>
      <c r="I302" s="12" t="s">
        <v>1382</v>
      </c>
      <c r="J302" s="12" t="s">
        <v>1383</v>
      </c>
      <c r="K302" s="126" t="s">
        <v>2014</v>
      </c>
      <c r="L302" s="19">
        <v>44760</v>
      </c>
      <c r="M302" s="19">
        <v>44895</v>
      </c>
      <c r="N302" s="19">
        <v>44899</v>
      </c>
      <c r="O302" s="24">
        <v>4884</v>
      </c>
      <c r="P302" s="24">
        <v>2442</v>
      </c>
      <c r="Q302" s="51">
        <f t="shared" si="16"/>
        <v>0.5</v>
      </c>
      <c r="R302" s="19">
        <v>44909</v>
      </c>
      <c r="S302" s="25">
        <v>10076758</v>
      </c>
      <c r="T302" s="25" t="s">
        <v>1396</v>
      </c>
      <c r="U302" s="17"/>
      <c r="V302" s="94" t="s">
        <v>1895</v>
      </c>
      <c r="W302" s="128" t="s">
        <v>2017</v>
      </c>
    </row>
    <row r="303" spans="1:23" s="72" customFormat="1" ht="35.15" customHeight="1" x14ac:dyDescent="0.3">
      <c r="A303" s="25" t="s">
        <v>1391</v>
      </c>
      <c r="B303" s="26" t="s">
        <v>83</v>
      </c>
      <c r="C303" s="26"/>
      <c r="D303" s="26" t="s">
        <v>84</v>
      </c>
      <c r="E303" s="12" t="s">
        <v>1390</v>
      </c>
      <c r="F303" s="12" t="s">
        <v>0</v>
      </c>
      <c r="G303" s="26" t="s">
        <v>6</v>
      </c>
      <c r="H303" s="26" t="s">
        <v>45</v>
      </c>
      <c r="I303" s="12" t="s">
        <v>1382</v>
      </c>
      <c r="J303" s="12" t="s">
        <v>1383</v>
      </c>
      <c r="K303" s="126" t="s">
        <v>2014</v>
      </c>
      <c r="L303" s="19">
        <v>44686</v>
      </c>
      <c r="M303" s="19">
        <v>44895</v>
      </c>
      <c r="N303" s="19">
        <v>44899</v>
      </c>
      <c r="O303" s="24">
        <v>5356</v>
      </c>
      <c r="P303" s="24">
        <v>2678</v>
      </c>
      <c r="Q303" s="51">
        <f t="shared" si="16"/>
        <v>0.5</v>
      </c>
      <c r="R303" s="19">
        <v>44909</v>
      </c>
      <c r="S303" s="25">
        <v>10076783</v>
      </c>
      <c r="T303" s="25" t="s">
        <v>1396</v>
      </c>
      <c r="U303" s="17"/>
      <c r="V303" s="94" t="s">
        <v>1895</v>
      </c>
      <c r="W303" s="128" t="s">
        <v>2017</v>
      </c>
    </row>
    <row r="304" spans="1:23" customFormat="1" ht="35.15" customHeight="1" x14ac:dyDescent="0.3">
      <c r="A304" s="12" t="s">
        <v>1136</v>
      </c>
      <c r="B304" s="9" t="s">
        <v>42</v>
      </c>
      <c r="C304" s="9"/>
      <c r="D304" s="9" t="s">
        <v>1137</v>
      </c>
      <c r="E304" s="12" t="s">
        <v>1414</v>
      </c>
      <c r="F304" s="12" t="s">
        <v>0</v>
      </c>
      <c r="G304" s="9" t="s">
        <v>6</v>
      </c>
      <c r="H304" s="9" t="s">
        <v>45</v>
      </c>
      <c r="I304" s="12" t="s">
        <v>1397</v>
      </c>
      <c r="J304" s="12" t="s">
        <v>1398</v>
      </c>
      <c r="K304" s="126" t="s">
        <v>2014</v>
      </c>
      <c r="L304" s="19">
        <v>44662</v>
      </c>
      <c r="M304" s="19">
        <v>44531</v>
      </c>
      <c r="N304" s="19">
        <v>44535</v>
      </c>
      <c r="O304" s="24">
        <v>8240</v>
      </c>
      <c r="P304" s="24">
        <v>4120</v>
      </c>
      <c r="Q304" s="51">
        <f t="shared" si="16"/>
        <v>0.5</v>
      </c>
      <c r="R304" s="19">
        <v>44910</v>
      </c>
      <c r="S304" s="25">
        <v>10086635</v>
      </c>
      <c r="T304" s="25" t="s">
        <v>1431</v>
      </c>
      <c r="U304" s="15"/>
      <c r="V304" s="94" t="s">
        <v>1895</v>
      </c>
      <c r="W304" s="128" t="s">
        <v>2017</v>
      </c>
    </row>
    <row r="305" spans="1:23" customFormat="1" ht="35.15" customHeight="1" x14ac:dyDescent="0.3">
      <c r="A305" s="12" t="s">
        <v>1138</v>
      </c>
      <c r="B305" s="26" t="s">
        <v>1139</v>
      </c>
      <c r="C305" s="26"/>
      <c r="D305" s="26" t="s">
        <v>1140</v>
      </c>
      <c r="E305" s="12" t="s">
        <v>1415</v>
      </c>
      <c r="F305" s="12" t="s">
        <v>0</v>
      </c>
      <c r="G305" s="26" t="s">
        <v>6</v>
      </c>
      <c r="H305" s="9" t="s">
        <v>15</v>
      </c>
      <c r="I305" s="12" t="s">
        <v>1397</v>
      </c>
      <c r="J305" s="12" t="s">
        <v>1398</v>
      </c>
      <c r="K305" s="126" t="s">
        <v>2014</v>
      </c>
      <c r="L305" s="19">
        <v>44711</v>
      </c>
      <c r="M305" s="19">
        <v>44895</v>
      </c>
      <c r="N305" s="19">
        <v>44899</v>
      </c>
      <c r="O305" s="24">
        <v>9683</v>
      </c>
      <c r="P305" s="24">
        <v>4841.5</v>
      </c>
      <c r="Q305" s="51">
        <f>P305/O305</f>
        <v>0.5</v>
      </c>
      <c r="R305" s="19">
        <v>44910</v>
      </c>
      <c r="S305" s="12">
        <v>10086806</v>
      </c>
      <c r="T305" s="25" t="s">
        <v>1431</v>
      </c>
      <c r="U305" s="15"/>
      <c r="V305" s="94" t="s">
        <v>1895</v>
      </c>
      <c r="W305" s="128" t="s">
        <v>2017</v>
      </c>
    </row>
    <row r="306" spans="1:23" customFormat="1" ht="35.15" customHeight="1" x14ac:dyDescent="0.3">
      <c r="A306" s="32" t="s">
        <v>1427</v>
      </c>
      <c r="B306" s="26" t="s">
        <v>1399</v>
      </c>
      <c r="C306" s="26" t="s">
        <v>1428</v>
      </c>
      <c r="D306" s="26" t="s">
        <v>1400</v>
      </c>
      <c r="E306" s="12" t="s">
        <v>1416</v>
      </c>
      <c r="F306" s="12" t="s">
        <v>0</v>
      </c>
      <c r="G306" s="26" t="s">
        <v>6</v>
      </c>
      <c r="H306" s="9" t="s">
        <v>15</v>
      </c>
      <c r="I306" s="12" t="s">
        <v>1397</v>
      </c>
      <c r="J306" s="12" t="s">
        <v>1398</v>
      </c>
      <c r="K306" s="126" t="s">
        <v>2014</v>
      </c>
      <c r="L306" s="19" t="s">
        <v>1401</v>
      </c>
      <c r="M306" s="19">
        <v>44895</v>
      </c>
      <c r="N306" s="19">
        <v>44899</v>
      </c>
      <c r="O306" s="24">
        <v>3945.6</v>
      </c>
      <c r="P306" s="24">
        <v>1972.8</v>
      </c>
      <c r="Q306" s="51">
        <f t="shared" si="16"/>
        <v>0.5</v>
      </c>
      <c r="R306" s="19">
        <v>44910</v>
      </c>
      <c r="S306" s="12">
        <v>10086950</v>
      </c>
      <c r="T306" s="25" t="s">
        <v>1431</v>
      </c>
      <c r="U306" s="15"/>
      <c r="V306" s="94" t="s">
        <v>1895</v>
      </c>
      <c r="W306" s="128" t="s">
        <v>2017</v>
      </c>
    </row>
    <row r="307" spans="1:23" s="72" customFormat="1" ht="35.15" customHeight="1" x14ac:dyDescent="0.3">
      <c r="A307" s="12" t="s">
        <v>1402</v>
      </c>
      <c r="B307" s="26" t="s">
        <v>1403</v>
      </c>
      <c r="C307" s="26"/>
      <c r="D307" s="26" t="s">
        <v>1404</v>
      </c>
      <c r="E307" s="12" t="s">
        <v>1417</v>
      </c>
      <c r="F307" s="12" t="s">
        <v>0</v>
      </c>
      <c r="G307" s="26" t="s">
        <v>6</v>
      </c>
      <c r="H307" s="26" t="s">
        <v>15</v>
      </c>
      <c r="I307" s="12" t="s">
        <v>1397</v>
      </c>
      <c r="J307" s="12" t="s">
        <v>1398</v>
      </c>
      <c r="K307" s="126" t="s">
        <v>2014</v>
      </c>
      <c r="L307" s="19">
        <v>44846</v>
      </c>
      <c r="M307" s="19">
        <v>44895</v>
      </c>
      <c r="N307" s="19">
        <v>44899</v>
      </c>
      <c r="O307" s="24">
        <v>5250</v>
      </c>
      <c r="P307" s="24">
        <v>2625</v>
      </c>
      <c r="Q307" s="51">
        <f t="shared" si="16"/>
        <v>0.5</v>
      </c>
      <c r="R307" s="19">
        <v>44910</v>
      </c>
      <c r="S307" s="25">
        <v>10087030</v>
      </c>
      <c r="T307" s="25" t="s">
        <v>1431</v>
      </c>
      <c r="U307" s="17"/>
      <c r="V307" s="94" t="s">
        <v>1895</v>
      </c>
      <c r="W307" s="128" t="s">
        <v>2017</v>
      </c>
    </row>
    <row r="308" spans="1:23" s="72" customFormat="1" ht="35.15" customHeight="1" x14ac:dyDescent="0.3">
      <c r="A308" s="12" t="s">
        <v>1429</v>
      </c>
      <c r="B308" s="26" t="s">
        <v>1405</v>
      </c>
      <c r="C308" s="26"/>
      <c r="D308" s="26" t="s">
        <v>1406</v>
      </c>
      <c r="E308" s="12" t="s">
        <v>1418</v>
      </c>
      <c r="F308" s="12" t="s">
        <v>0</v>
      </c>
      <c r="G308" s="26" t="s">
        <v>6</v>
      </c>
      <c r="H308" s="26" t="s">
        <v>15</v>
      </c>
      <c r="I308" s="12" t="s">
        <v>1397</v>
      </c>
      <c r="J308" s="12" t="s">
        <v>1398</v>
      </c>
      <c r="K308" s="126" t="s">
        <v>2014</v>
      </c>
      <c r="L308" s="19">
        <v>44713</v>
      </c>
      <c r="M308" s="19">
        <v>44895</v>
      </c>
      <c r="N308" s="19">
        <v>44899</v>
      </c>
      <c r="O308" s="24">
        <v>3327</v>
      </c>
      <c r="P308" s="24">
        <v>1663.5</v>
      </c>
      <c r="Q308" s="51">
        <f t="shared" si="16"/>
        <v>0.5</v>
      </c>
      <c r="R308" s="19">
        <v>44910</v>
      </c>
      <c r="S308" s="25">
        <v>10088885</v>
      </c>
      <c r="T308" s="25" t="s">
        <v>1431</v>
      </c>
      <c r="U308" s="17"/>
      <c r="V308" s="94" t="s">
        <v>1895</v>
      </c>
      <c r="W308" s="128" t="s">
        <v>2017</v>
      </c>
    </row>
    <row r="309" spans="1:23" s="72" customFormat="1" ht="35.15" customHeight="1" x14ac:dyDescent="0.3">
      <c r="A309" s="12" t="s">
        <v>1407</v>
      </c>
      <c r="B309" s="26" t="s">
        <v>1150</v>
      </c>
      <c r="C309" s="26" t="s">
        <v>1151</v>
      </c>
      <c r="D309" s="26" t="s">
        <v>1152</v>
      </c>
      <c r="E309" s="12" t="s">
        <v>1419</v>
      </c>
      <c r="F309" s="12" t="s">
        <v>0</v>
      </c>
      <c r="G309" s="26" t="s">
        <v>6</v>
      </c>
      <c r="H309" s="26" t="s">
        <v>15</v>
      </c>
      <c r="I309" s="12" t="s">
        <v>1397</v>
      </c>
      <c r="J309" s="12" t="s">
        <v>1398</v>
      </c>
      <c r="K309" s="126" t="s">
        <v>2014</v>
      </c>
      <c r="L309" s="19">
        <v>44663</v>
      </c>
      <c r="M309" s="19">
        <v>44895</v>
      </c>
      <c r="N309" s="19">
        <v>44899</v>
      </c>
      <c r="O309" s="24">
        <v>10238</v>
      </c>
      <c r="P309" s="24">
        <v>5119</v>
      </c>
      <c r="Q309" s="51">
        <f t="shared" si="16"/>
        <v>0.5</v>
      </c>
      <c r="R309" s="19">
        <v>44910</v>
      </c>
      <c r="S309" s="25">
        <v>10088977</v>
      </c>
      <c r="T309" s="25" t="s">
        <v>1431</v>
      </c>
      <c r="U309" s="17"/>
      <c r="V309" s="94" t="s">
        <v>1895</v>
      </c>
      <c r="W309" s="128" t="s">
        <v>2017</v>
      </c>
    </row>
    <row r="310" spans="1:23" s="72" customFormat="1" ht="35.15" customHeight="1" x14ac:dyDescent="0.3">
      <c r="A310" s="12" t="s">
        <v>1430</v>
      </c>
      <c r="B310" s="26" t="s">
        <v>116</v>
      </c>
      <c r="C310" s="26"/>
      <c r="D310" s="26" t="s">
        <v>117</v>
      </c>
      <c r="E310" s="12" t="s">
        <v>1420</v>
      </c>
      <c r="F310" s="12" t="s">
        <v>0</v>
      </c>
      <c r="G310" s="26" t="s">
        <v>6</v>
      </c>
      <c r="H310" s="26" t="s">
        <v>15</v>
      </c>
      <c r="I310" s="12" t="s">
        <v>1397</v>
      </c>
      <c r="J310" s="12" t="s">
        <v>1398</v>
      </c>
      <c r="K310" s="126" t="s">
        <v>2014</v>
      </c>
      <c r="L310" s="19">
        <v>44679</v>
      </c>
      <c r="M310" s="19">
        <v>44895</v>
      </c>
      <c r="N310" s="19">
        <v>44899</v>
      </c>
      <c r="O310" s="24">
        <v>10222</v>
      </c>
      <c r="P310" s="24">
        <v>5111</v>
      </c>
      <c r="Q310" s="51">
        <f t="shared" si="16"/>
        <v>0.5</v>
      </c>
      <c r="R310" s="19">
        <v>44910</v>
      </c>
      <c r="S310" s="25">
        <v>10089035</v>
      </c>
      <c r="T310" s="25" t="s">
        <v>1431</v>
      </c>
      <c r="U310" s="17"/>
      <c r="V310" s="94" t="s">
        <v>1895</v>
      </c>
      <c r="W310" s="128" t="s">
        <v>2017</v>
      </c>
    </row>
    <row r="311" spans="1:23" s="72" customFormat="1" ht="35.15" customHeight="1" x14ac:dyDescent="0.3">
      <c r="A311" s="12" t="s">
        <v>1408</v>
      </c>
      <c r="B311" s="26" t="s">
        <v>125</v>
      </c>
      <c r="C311" s="26"/>
      <c r="D311" s="26" t="s">
        <v>1409</v>
      </c>
      <c r="E311" s="12" t="s">
        <v>1421</v>
      </c>
      <c r="F311" s="12" t="s">
        <v>0</v>
      </c>
      <c r="G311" s="26" t="s">
        <v>6</v>
      </c>
      <c r="H311" s="26" t="s">
        <v>15</v>
      </c>
      <c r="I311" s="12" t="s">
        <v>1397</v>
      </c>
      <c r="J311" s="12" t="s">
        <v>1398</v>
      </c>
      <c r="K311" s="126" t="s">
        <v>2014</v>
      </c>
      <c r="L311" s="19">
        <v>44663</v>
      </c>
      <c r="M311" s="19">
        <v>44895</v>
      </c>
      <c r="N311" s="19">
        <v>44899</v>
      </c>
      <c r="O311" s="24">
        <v>4450</v>
      </c>
      <c r="P311" s="24">
        <v>2225</v>
      </c>
      <c r="Q311" s="51">
        <f t="shared" si="16"/>
        <v>0.5</v>
      </c>
      <c r="R311" s="19">
        <v>44910</v>
      </c>
      <c r="S311" s="25">
        <v>10089083</v>
      </c>
      <c r="T311" s="25" t="s">
        <v>1431</v>
      </c>
      <c r="U311" s="17"/>
      <c r="V311" s="94" t="s">
        <v>1895</v>
      </c>
      <c r="W311" s="128" t="s">
        <v>2017</v>
      </c>
    </row>
    <row r="312" spans="1:23" s="72" customFormat="1" ht="35.15" customHeight="1" x14ac:dyDescent="0.3">
      <c r="A312" s="12" t="s">
        <v>1189</v>
      </c>
      <c r="B312" s="26" t="s">
        <v>1153</v>
      </c>
      <c r="C312" s="26"/>
      <c r="D312" s="26" t="s">
        <v>1154</v>
      </c>
      <c r="E312" s="12" t="s">
        <v>1422</v>
      </c>
      <c r="F312" s="12" t="s">
        <v>0</v>
      </c>
      <c r="G312" s="26" t="s">
        <v>6</v>
      </c>
      <c r="H312" s="26" t="s">
        <v>15</v>
      </c>
      <c r="I312" s="12" t="s">
        <v>1397</v>
      </c>
      <c r="J312" s="12" t="s">
        <v>1398</v>
      </c>
      <c r="K312" s="126" t="s">
        <v>2014</v>
      </c>
      <c r="L312" s="19">
        <v>44847</v>
      </c>
      <c r="M312" s="19">
        <v>44895</v>
      </c>
      <c r="N312" s="19">
        <v>44899</v>
      </c>
      <c r="O312" s="24">
        <v>2492</v>
      </c>
      <c r="P312" s="24">
        <v>1246</v>
      </c>
      <c r="Q312" s="51">
        <f t="shared" si="16"/>
        <v>0.5</v>
      </c>
      <c r="R312" s="19">
        <v>44910</v>
      </c>
      <c r="S312" s="25">
        <v>10089137</v>
      </c>
      <c r="T312" s="25" t="s">
        <v>1431</v>
      </c>
      <c r="U312" s="17"/>
      <c r="V312" s="94" t="s">
        <v>1895</v>
      </c>
      <c r="W312" s="128" t="s">
        <v>2017</v>
      </c>
    </row>
    <row r="313" spans="1:23" s="72" customFormat="1" ht="35.15" customHeight="1" x14ac:dyDescent="0.3">
      <c r="A313" s="12" t="s">
        <v>1194</v>
      </c>
      <c r="B313" s="26" t="s">
        <v>1162</v>
      </c>
      <c r="C313" s="26"/>
      <c r="D313" s="26" t="s">
        <v>1410</v>
      </c>
      <c r="E313" s="12" t="s">
        <v>1423</v>
      </c>
      <c r="F313" s="12" t="s">
        <v>0</v>
      </c>
      <c r="G313" s="26" t="s">
        <v>6</v>
      </c>
      <c r="H313" s="26" t="s">
        <v>45</v>
      </c>
      <c r="I313" s="12" t="s">
        <v>1397</v>
      </c>
      <c r="J313" s="12" t="s">
        <v>1398</v>
      </c>
      <c r="K313" s="126" t="s">
        <v>2014</v>
      </c>
      <c r="L313" s="19">
        <v>44659</v>
      </c>
      <c r="M313" s="19">
        <v>44895</v>
      </c>
      <c r="N313" s="19">
        <v>44899</v>
      </c>
      <c r="O313" s="24">
        <v>14450</v>
      </c>
      <c r="P313" s="24">
        <v>7225</v>
      </c>
      <c r="Q313" s="51">
        <f t="shared" si="16"/>
        <v>0.5</v>
      </c>
      <c r="R313" s="19">
        <v>44910</v>
      </c>
      <c r="S313" s="25">
        <v>10089205</v>
      </c>
      <c r="T313" s="25" t="s">
        <v>1431</v>
      </c>
      <c r="U313" s="17"/>
      <c r="V313" s="94" t="s">
        <v>1895</v>
      </c>
      <c r="W313" s="128" t="s">
        <v>2017</v>
      </c>
    </row>
    <row r="314" spans="1:23" s="72" customFormat="1" ht="35.15" customHeight="1" x14ac:dyDescent="0.3">
      <c r="A314" s="12" t="s">
        <v>1231</v>
      </c>
      <c r="B314" s="26" t="s">
        <v>1235</v>
      </c>
      <c r="C314" s="26"/>
      <c r="D314" s="26" t="s">
        <v>1411</v>
      </c>
      <c r="E314" s="12" t="s">
        <v>1424</v>
      </c>
      <c r="F314" s="12" t="s">
        <v>0</v>
      </c>
      <c r="G314" s="26" t="s">
        <v>6</v>
      </c>
      <c r="H314" s="26" t="s">
        <v>15</v>
      </c>
      <c r="I314" s="12" t="s">
        <v>1397</v>
      </c>
      <c r="J314" s="12" t="s">
        <v>1398</v>
      </c>
      <c r="K314" s="126" t="s">
        <v>2014</v>
      </c>
      <c r="L314" s="19">
        <v>44659</v>
      </c>
      <c r="M314" s="19">
        <v>44895</v>
      </c>
      <c r="N314" s="19">
        <v>44899</v>
      </c>
      <c r="O314" s="24">
        <v>5650</v>
      </c>
      <c r="P314" s="24">
        <v>2825</v>
      </c>
      <c r="Q314" s="51">
        <f t="shared" si="16"/>
        <v>0.5</v>
      </c>
      <c r="R314" s="19">
        <v>44910</v>
      </c>
      <c r="S314" s="25">
        <v>10092296</v>
      </c>
      <c r="T314" s="25" t="s">
        <v>1431</v>
      </c>
      <c r="U314" s="17"/>
      <c r="V314" s="94" t="s">
        <v>1895</v>
      </c>
      <c r="W314" s="128" t="s">
        <v>2017</v>
      </c>
    </row>
    <row r="315" spans="1:23" s="72" customFormat="1" ht="35.15" customHeight="1" x14ac:dyDescent="0.3">
      <c r="A315" s="12" t="s">
        <v>1195</v>
      </c>
      <c r="B315" s="26" t="s">
        <v>1164</v>
      </c>
      <c r="C315" s="26"/>
      <c r="D315" s="26" t="s">
        <v>1412</v>
      </c>
      <c r="E315" s="12" t="s">
        <v>1425</v>
      </c>
      <c r="F315" s="12" t="s">
        <v>0</v>
      </c>
      <c r="G315" s="26" t="s">
        <v>6</v>
      </c>
      <c r="H315" s="26" t="s">
        <v>45</v>
      </c>
      <c r="I315" s="12" t="s">
        <v>1397</v>
      </c>
      <c r="J315" s="12" t="s">
        <v>1398</v>
      </c>
      <c r="K315" s="126" t="s">
        <v>2014</v>
      </c>
      <c r="L315" s="19">
        <v>44761</v>
      </c>
      <c r="M315" s="19">
        <v>44895</v>
      </c>
      <c r="N315" s="19">
        <v>44899</v>
      </c>
      <c r="O315" s="24">
        <v>5278</v>
      </c>
      <c r="P315" s="24">
        <v>2639</v>
      </c>
      <c r="Q315" s="51">
        <f t="shared" si="16"/>
        <v>0.5</v>
      </c>
      <c r="R315" s="19">
        <v>44910</v>
      </c>
      <c r="S315" s="25">
        <v>10092371</v>
      </c>
      <c r="T315" s="25" t="s">
        <v>1431</v>
      </c>
      <c r="U315" s="17"/>
      <c r="V315" s="94" t="s">
        <v>1895</v>
      </c>
      <c r="W315" s="128" t="s">
        <v>2017</v>
      </c>
    </row>
    <row r="316" spans="1:23" s="72" customFormat="1" ht="35.15" customHeight="1" x14ac:dyDescent="0.3">
      <c r="A316" s="12" t="s">
        <v>1196</v>
      </c>
      <c r="B316" s="26" t="s">
        <v>1166</v>
      </c>
      <c r="C316" s="26"/>
      <c r="D316" s="26" t="s">
        <v>1413</v>
      </c>
      <c r="E316" s="12" t="s">
        <v>1426</v>
      </c>
      <c r="F316" s="12" t="s">
        <v>0</v>
      </c>
      <c r="G316" s="26" t="s">
        <v>6</v>
      </c>
      <c r="H316" s="26" t="s">
        <v>15</v>
      </c>
      <c r="I316" s="12" t="s">
        <v>1397</v>
      </c>
      <c r="J316" s="12" t="s">
        <v>1398</v>
      </c>
      <c r="K316" s="126" t="s">
        <v>2014</v>
      </c>
      <c r="L316" s="19">
        <v>44660</v>
      </c>
      <c r="M316" s="19">
        <v>44895</v>
      </c>
      <c r="N316" s="19">
        <v>44899</v>
      </c>
      <c r="O316" s="24">
        <v>7374</v>
      </c>
      <c r="P316" s="24">
        <v>3687</v>
      </c>
      <c r="Q316" s="51">
        <f t="shared" si="16"/>
        <v>0.5</v>
      </c>
      <c r="R316" s="19">
        <v>44910</v>
      </c>
      <c r="S316" s="25">
        <v>10092424</v>
      </c>
      <c r="T316" s="25" t="s">
        <v>1431</v>
      </c>
      <c r="U316" s="17"/>
      <c r="V316" s="94" t="s">
        <v>1895</v>
      </c>
      <c r="W316" s="128" t="s">
        <v>2017</v>
      </c>
    </row>
    <row r="317" spans="1:23" customFormat="1" ht="35.15" customHeight="1" x14ac:dyDescent="0.3">
      <c r="A317" s="12" t="s">
        <v>1495</v>
      </c>
      <c r="B317" s="9" t="s">
        <v>1432</v>
      </c>
      <c r="C317" s="9"/>
      <c r="D317" s="9" t="s">
        <v>1433</v>
      </c>
      <c r="E317" s="12" t="s">
        <v>1481</v>
      </c>
      <c r="F317" s="12" t="s">
        <v>0</v>
      </c>
      <c r="G317" s="9" t="s">
        <v>6</v>
      </c>
      <c r="H317" s="9" t="s">
        <v>15</v>
      </c>
      <c r="I317" s="12" t="s">
        <v>1434</v>
      </c>
      <c r="J317" s="12" t="s">
        <v>1435</v>
      </c>
      <c r="K317" s="126" t="s">
        <v>2014</v>
      </c>
      <c r="L317" s="19">
        <v>44726</v>
      </c>
      <c r="M317" s="19">
        <v>44870</v>
      </c>
      <c r="N317" s="19">
        <v>44874</v>
      </c>
      <c r="O317" s="24">
        <v>8164.22</v>
      </c>
      <c r="P317" s="24">
        <v>4082.1083600373181</v>
      </c>
      <c r="Q317" s="51">
        <f t="shared" si="16"/>
        <v>0.49999979912806342</v>
      </c>
      <c r="R317" s="19">
        <v>44911</v>
      </c>
      <c r="S317" s="25">
        <v>10092683</v>
      </c>
      <c r="T317" s="25" t="s">
        <v>1496</v>
      </c>
      <c r="U317" s="15"/>
      <c r="V317" s="94" t="s">
        <v>1895</v>
      </c>
      <c r="W317" s="128" t="s">
        <v>2017</v>
      </c>
    </row>
    <row r="318" spans="1:23" customFormat="1" ht="35.15" customHeight="1" x14ac:dyDescent="0.3">
      <c r="A318" s="12" t="s">
        <v>1436</v>
      </c>
      <c r="B318" s="9" t="s">
        <v>1437</v>
      </c>
      <c r="C318" s="9"/>
      <c r="D318" s="9" t="s">
        <v>1438</v>
      </c>
      <c r="E318" s="12" t="s">
        <v>1482</v>
      </c>
      <c r="F318" s="12" t="s">
        <v>0</v>
      </c>
      <c r="G318" s="9" t="s">
        <v>6</v>
      </c>
      <c r="H318" s="9" t="s">
        <v>45</v>
      </c>
      <c r="I318" s="12" t="s">
        <v>1439</v>
      </c>
      <c r="J318" s="12" t="s">
        <v>1440</v>
      </c>
      <c r="K318" s="126" t="s">
        <v>2014</v>
      </c>
      <c r="L318" s="19">
        <v>44732</v>
      </c>
      <c r="M318" s="19" t="s">
        <v>1441</v>
      </c>
      <c r="N318" s="19">
        <v>44874</v>
      </c>
      <c r="O318" s="24">
        <v>11334.91</v>
      </c>
      <c r="P318" s="24">
        <v>5667.4550320447815</v>
      </c>
      <c r="Q318" s="51">
        <f t="shared" si="16"/>
        <v>0.50000000282708745</v>
      </c>
      <c r="R318" s="19">
        <v>44911</v>
      </c>
      <c r="S318" s="25">
        <v>10092893</v>
      </c>
      <c r="T318" s="25" t="s">
        <v>1496</v>
      </c>
      <c r="U318" s="15"/>
      <c r="V318" s="94" t="s">
        <v>1895</v>
      </c>
      <c r="W318" s="128" t="s">
        <v>2017</v>
      </c>
    </row>
    <row r="319" spans="1:23" customFormat="1" ht="35.15" customHeight="1" x14ac:dyDescent="0.3">
      <c r="A319" s="12" t="s">
        <v>1494</v>
      </c>
      <c r="B319" s="9" t="s">
        <v>1442</v>
      </c>
      <c r="C319" s="9"/>
      <c r="D319" s="9" t="s">
        <v>1498</v>
      </c>
      <c r="E319" s="12" t="s">
        <v>1483</v>
      </c>
      <c r="F319" s="12" t="s">
        <v>0</v>
      </c>
      <c r="G319" s="9" t="s">
        <v>6</v>
      </c>
      <c r="H319" s="9" t="s">
        <v>45</v>
      </c>
      <c r="I319" s="12" t="s">
        <v>1443</v>
      </c>
      <c r="J319" s="12" t="s">
        <v>1444</v>
      </c>
      <c r="K319" s="126" t="s">
        <v>2014</v>
      </c>
      <c r="L319" s="19">
        <v>44685</v>
      </c>
      <c r="M319" s="19">
        <v>44870</v>
      </c>
      <c r="N319" s="19">
        <v>44874</v>
      </c>
      <c r="O319" s="24">
        <v>9526.64</v>
      </c>
      <c r="P319" s="24">
        <v>4763.3222533768712</v>
      </c>
      <c r="Q319" s="51">
        <f t="shared" si="16"/>
        <v>0.5000002365342735</v>
      </c>
      <c r="R319" s="19">
        <v>44911</v>
      </c>
      <c r="S319" s="25">
        <v>10093245</v>
      </c>
      <c r="T319" s="25" t="s">
        <v>1496</v>
      </c>
      <c r="U319" s="15"/>
      <c r="V319" s="94" t="s">
        <v>1895</v>
      </c>
      <c r="W319" s="128" t="s">
        <v>2017</v>
      </c>
    </row>
    <row r="320" spans="1:23" s="72" customFormat="1" ht="35.15" customHeight="1" x14ac:dyDescent="0.3">
      <c r="A320" s="12" t="s">
        <v>1445</v>
      </c>
      <c r="B320" s="26" t="s">
        <v>822</v>
      </c>
      <c r="C320" s="26"/>
      <c r="D320" s="26" t="s">
        <v>823</v>
      </c>
      <c r="E320" s="12" t="s">
        <v>1484</v>
      </c>
      <c r="F320" s="25" t="s">
        <v>0</v>
      </c>
      <c r="G320" s="9" t="s">
        <v>6</v>
      </c>
      <c r="H320" s="26" t="s">
        <v>194</v>
      </c>
      <c r="I320" s="12" t="s">
        <v>1446</v>
      </c>
      <c r="J320" s="12" t="s">
        <v>1447</v>
      </c>
      <c r="K320" s="126" t="s">
        <v>2014</v>
      </c>
      <c r="L320" s="27">
        <v>44691</v>
      </c>
      <c r="M320" s="19">
        <v>44870</v>
      </c>
      <c r="N320" s="19">
        <v>44874</v>
      </c>
      <c r="O320" s="24">
        <v>9952.0400000000009</v>
      </c>
      <c r="P320" s="24">
        <v>4976.0200320447811</v>
      </c>
      <c r="Q320" s="51">
        <f t="shared" si="16"/>
        <v>0.50000000321992077</v>
      </c>
      <c r="R320" s="19">
        <v>44911</v>
      </c>
      <c r="S320" s="25">
        <v>10093297</v>
      </c>
      <c r="T320" s="25" t="s">
        <v>1496</v>
      </c>
      <c r="U320" s="17"/>
      <c r="V320" s="94" t="s">
        <v>1895</v>
      </c>
      <c r="W320" s="128" t="s">
        <v>2017</v>
      </c>
    </row>
    <row r="321" spans="1:23" s="72" customFormat="1" ht="35.15" customHeight="1" x14ac:dyDescent="0.3">
      <c r="A321" s="12" t="s">
        <v>1493</v>
      </c>
      <c r="B321" s="26" t="s">
        <v>1448</v>
      </c>
      <c r="C321" s="26"/>
      <c r="D321" s="26" t="s">
        <v>1449</v>
      </c>
      <c r="E321" s="12" t="s">
        <v>1485</v>
      </c>
      <c r="F321" s="25" t="s">
        <v>0</v>
      </c>
      <c r="G321" s="9" t="s">
        <v>6</v>
      </c>
      <c r="H321" s="26" t="s">
        <v>15</v>
      </c>
      <c r="I321" s="12" t="s">
        <v>1450</v>
      </c>
      <c r="J321" s="12" t="s">
        <v>1451</v>
      </c>
      <c r="K321" s="126" t="s">
        <v>2014</v>
      </c>
      <c r="L321" s="27">
        <v>44684</v>
      </c>
      <c r="M321" s="19">
        <v>44870</v>
      </c>
      <c r="N321" s="19">
        <v>44874</v>
      </c>
      <c r="O321" s="24">
        <v>8874.4599999999991</v>
      </c>
      <c r="P321" s="24">
        <v>4437.2289173731397</v>
      </c>
      <c r="Q321" s="51">
        <f t="shared" si="16"/>
        <v>0.49999987800645224</v>
      </c>
      <c r="R321" s="19">
        <v>44911</v>
      </c>
      <c r="S321" s="25">
        <v>10093360</v>
      </c>
      <c r="T321" s="25" t="s">
        <v>1496</v>
      </c>
      <c r="U321" s="17"/>
      <c r="V321" s="94" t="s">
        <v>1895</v>
      </c>
      <c r="W321" s="128" t="s">
        <v>2017</v>
      </c>
    </row>
    <row r="322" spans="1:23" s="72" customFormat="1" ht="35.15" customHeight="1" x14ac:dyDescent="0.3">
      <c r="A322" s="12" t="s">
        <v>1452</v>
      </c>
      <c r="B322" s="26" t="s">
        <v>1453</v>
      </c>
      <c r="C322" s="26"/>
      <c r="D322" s="26" t="s">
        <v>1454</v>
      </c>
      <c r="E322" s="12" t="s">
        <v>1486</v>
      </c>
      <c r="F322" s="25" t="s">
        <v>0</v>
      </c>
      <c r="G322" s="9" t="s">
        <v>6</v>
      </c>
      <c r="H322" s="26" t="s">
        <v>45</v>
      </c>
      <c r="I322" s="12" t="s">
        <v>1455</v>
      </c>
      <c r="J322" s="12" t="s">
        <v>1456</v>
      </c>
      <c r="K322" s="126" t="s">
        <v>2014</v>
      </c>
      <c r="L322" s="27">
        <v>44684</v>
      </c>
      <c r="M322" s="19">
        <v>44870</v>
      </c>
      <c r="N322" s="19">
        <v>44874</v>
      </c>
      <c r="O322" s="24">
        <v>10747.72</v>
      </c>
      <c r="P322" s="24">
        <v>5373.8611467164246</v>
      </c>
      <c r="Q322" s="51">
        <f t="shared" si="16"/>
        <v>0.50000010669392436</v>
      </c>
      <c r="R322" s="19">
        <v>44911</v>
      </c>
      <c r="S322" s="25">
        <v>10093419</v>
      </c>
      <c r="T322" s="25" t="s">
        <v>1496</v>
      </c>
      <c r="U322" s="17"/>
      <c r="V322" s="94" t="s">
        <v>1895</v>
      </c>
      <c r="W322" s="128" t="s">
        <v>2017</v>
      </c>
    </row>
    <row r="323" spans="1:23" s="72" customFormat="1" ht="35.15" customHeight="1" x14ac:dyDescent="0.3">
      <c r="A323" s="12" t="s">
        <v>432</v>
      </c>
      <c r="B323" s="26" t="s">
        <v>266</v>
      </c>
      <c r="C323" s="26"/>
      <c r="D323" s="26" t="s">
        <v>267</v>
      </c>
      <c r="E323" s="12" t="s">
        <v>1487</v>
      </c>
      <c r="F323" s="25" t="s">
        <v>0</v>
      </c>
      <c r="G323" s="9" t="s">
        <v>6</v>
      </c>
      <c r="H323" s="26" t="s">
        <v>15</v>
      </c>
      <c r="I323" s="12" t="s">
        <v>1457</v>
      </c>
      <c r="J323" s="12" t="s">
        <v>1458</v>
      </c>
      <c r="K323" s="126" t="s">
        <v>2014</v>
      </c>
      <c r="L323" s="27">
        <v>44687</v>
      </c>
      <c r="M323" s="19">
        <v>44870</v>
      </c>
      <c r="N323" s="19">
        <v>44874</v>
      </c>
      <c r="O323" s="24">
        <v>10808.32</v>
      </c>
      <c r="P323" s="24">
        <v>5404.1617040522451</v>
      </c>
      <c r="Q323" s="51">
        <f t="shared" si="16"/>
        <v>0.5000001576611578</v>
      </c>
      <c r="R323" s="19">
        <v>44911</v>
      </c>
      <c r="S323" s="25">
        <v>10098113</v>
      </c>
      <c r="T323" s="25" t="s">
        <v>1496</v>
      </c>
      <c r="U323" s="17"/>
      <c r="V323" s="94" t="s">
        <v>1895</v>
      </c>
      <c r="W323" s="128" t="s">
        <v>2017</v>
      </c>
    </row>
    <row r="324" spans="1:23" s="72" customFormat="1" ht="35.15" customHeight="1" x14ac:dyDescent="0.3">
      <c r="A324" s="12" t="s">
        <v>1492</v>
      </c>
      <c r="B324" s="26" t="s">
        <v>1459</v>
      </c>
      <c r="C324" s="26"/>
      <c r="D324" s="26" t="s">
        <v>1460</v>
      </c>
      <c r="E324" s="12" t="s">
        <v>1488</v>
      </c>
      <c r="F324" s="25" t="s">
        <v>0</v>
      </c>
      <c r="G324" s="9" t="s">
        <v>6</v>
      </c>
      <c r="H324" s="26" t="s">
        <v>15</v>
      </c>
      <c r="I324" s="12" t="s">
        <v>1461</v>
      </c>
      <c r="J324" s="12" t="s">
        <v>1462</v>
      </c>
      <c r="K324" s="126" t="s">
        <v>2014</v>
      </c>
      <c r="L324" s="27">
        <v>44693</v>
      </c>
      <c r="M324" s="19">
        <v>44870</v>
      </c>
      <c r="N324" s="19">
        <v>44874</v>
      </c>
      <c r="O324" s="24">
        <v>10009.77</v>
      </c>
      <c r="P324" s="24">
        <v>5004.8850320447809</v>
      </c>
      <c r="Q324" s="51">
        <f t="shared" si="16"/>
        <v>0.50000000320135041</v>
      </c>
      <c r="R324" s="19">
        <v>44911</v>
      </c>
      <c r="S324" s="25">
        <v>10098275</v>
      </c>
      <c r="T324" s="25" t="s">
        <v>1496</v>
      </c>
      <c r="U324" s="17"/>
      <c r="V324" s="94" t="s">
        <v>1895</v>
      </c>
      <c r="W324" s="128" t="s">
        <v>2017</v>
      </c>
    </row>
    <row r="325" spans="1:23" s="72" customFormat="1" ht="35.15" customHeight="1" x14ac:dyDescent="0.3">
      <c r="A325" s="12" t="s">
        <v>1463</v>
      </c>
      <c r="B325" s="26" t="s">
        <v>1464</v>
      </c>
      <c r="C325" s="26"/>
      <c r="D325" s="26" t="s">
        <v>1465</v>
      </c>
      <c r="E325" s="12" t="s">
        <v>1489</v>
      </c>
      <c r="F325" s="25" t="s">
        <v>0</v>
      </c>
      <c r="G325" s="9" t="s">
        <v>6</v>
      </c>
      <c r="H325" s="26" t="s">
        <v>45</v>
      </c>
      <c r="I325" s="12" t="s">
        <v>1466</v>
      </c>
      <c r="J325" s="12" t="s">
        <v>1467</v>
      </c>
      <c r="K325" s="126" t="s">
        <v>2014</v>
      </c>
      <c r="L325" s="27">
        <v>44719</v>
      </c>
      <c r="M325" s="19">
        <v>44870</v>
      </c>
      <c r="N325" s="19">
        <v>44874</v>
      </c>
      <c r="O325" s="24">
        <v>11236.01</v>
      </c>
      <c r="P325" s="24">
        <v>5618.0061467164242</v>
      </c>
      <c r="Q325" s="51">
        <f t="shared" si="16"/>
        <v>0.50000010205726264</v>
      </c>
      <c r="R325" s="19">
        <v>44911</v>
      </c>
      <c r="S325" s="25">
        <v>10098390</v>
      </c>
      <c r="T325" s="25" t="s">
        <v>1496</v>
      </c>
      <c r="U325" s="17"/>
      <c r="V325" s="94" t="s">
        <v>1895</v>
      </c>
      <c r="W325" s="128" t="s">
        <v>2017</v>
      </c>
    </row>
    <row r="326" spans="1:23" s="72" customFormat="1" ht="35.15" customHeight="1" x14ac:dyDescent="0.3">
      <c r="A326" s="12" t="s">
        <v>2</v>
      </c>
      <c r="B326" s="26" t="s">
        <v>3</v>
      </c>
      <c r="C326" s="26"/>
      <c r="D326" s="26" t="s">
        <v>1468</v>
      </c>
      <c r="E326" s="12" t="s">
        <v>1490</v>
      </c>
      <c r="F326" s="25" t="s">
        <v>0</v>
      </c>
      <c r="G326" s="9" t="s">
        <v>6</v>
      </c>
      <c r="H326" s="26" t="s">
        <v>1</v>
      </c>
      <c r="I326" s="12" t="s">
        <v>1469</v>
      </c>
      <c r="J326" s="12" t="s">
        <v>1470</v>
      </c>
      <c r="K326" s="126" t="s">
        <v>2014</v>
      </c>
      <c r="L326" s="27">
        <v>44705</v>
      </c>
      <c r="M326" s="19">
        <v>44870</v>
      </c>
      <c r="N326" s="19">
        <v>44874</v>
      </c>
      <c r="O326" s="24">
        <v>14754.13</v>
      </c>
      <c r="P326" s="24">
        <v>7377.0667200746366</v>
      </c>
      <c r="Q326" s="51">
        <f t="shared" si="16"/>
        <v>0.50000011658258647</v>
      </c>
      <c r="R326" s="19">
        <v>44911</v>
      </c>
      <c r="S326" s="25">
        <v>10098446</v>
      </c>
      <c r="T326" s="25" t="s">
        <v>1496</v>
      </c>
      <c r="U326" s="17"/>
      <c r="V326" s="94" t="s">
        <v>1895</v>
      </c>
      <c r="W326" s="128" t="s">
        <v>2017</v>
      </c>
    </row>
    <row r="327" spans="1:23" s="72" customFormat="1" ht="35.15" customHeight="1" x14ac:dyDescent="0.3">
      <c r="A327" s="12" t="s">
        <v>1471</v>
      </c>
      <c r="B327" s="26" t="s">
        <v>1472</v>
      </c>
      <c r="C327" s="26"/>
      <c r="D327" s="26" t="s">
        <v>1473</v>
      </c>
      <c r="E327" s="12" t="s">
        <v>1491</v>
      </c>
      <c r="F327" s="25" t="s">
        <v>0</v>
      </c>
      <c r="G327" s="9" t="s">
        <v>6</v>
      </c>
      <c r="H327" s="26" t="s">
        <v>15</v>
      </c>
      <c r="I327" s="12" t="s">
        <v>1474</v>
      </c>
      <c r="J327" s="12" t="s">
        <v>1475</v>
      </c>
      <c r="K327" s="126" t="s">
        <v>2014</v>
      </c>
      <c r="L327" s="27">
        <v>44795</v>
      </c>
      <c r="M327" s="19">
        <v>44870</v>
      </c>
      <c r="N327" s="19">
        <v>44874</v>
      </c>
      <c r="O327" s="24">
        <v>8516.0400000000009</v>
      </c>
      <c r="P327" s="24">
        <v>4258.0186387052281</v>
      </c>
      <c r="Q327" s="51">
        <f t="shared" si="16"/>
        <v>0.49999984014932147</v>
      </c>
      <c r="R327" s="19">
        <v>44911</v>
      </c>
      <c r="S327" s="25">
        <v>10098518</v>
      </c>
      <c r="T327" s="25" t="s">
        <v>1496</v>
      </c>
      <c r="U327" s="17"/>
      <c r="V327" s="94" t="s">
        <v>1895</v>
      </c>
      <c r="W327" s="128" t="s">
        <v>2017</v>
      </c>
    </row>
    <row r="328" spans="1:23" s="72" customFormat="1" ht="35.15" customHeight="1" x14ac:dyDescent="0.3">
      <c r="A328" s="12" t="s">
        <v>1476</v>
      </c>
      <c r="B328" s="26" t="s">
        <v>1477</v>
      </c>
      <c r="C328" s="26"/>
      <c r="D328" s="26" t="s">
        <v>1478</v>
      </c>
      <c r="E328" s="12" t="s">
        <v>1497</v>
      </c>
      <c r="F328" s="25" t="s">
        <v>0</v>
      </c>
      <c r="G328" s="9" t="s">
        <v>6</v>
      </c>
      <c r="H328" s="26" t="s">
        <v>45</v>
      </c>
      <c r="I328" s="12" t="s">
        <v>1479</v>
      </c>
      <c r="J328" s="12" t="s">
        <v>1480</v>
      </c>
      <c r="K328" s="126" t="s">
        <v>2014</v>
      </c>
      <c r="L328" s="27">
        <v>44796</v>
      </c>
      <c r="M328" s="19">
        <v>44870</v>
      </c>
      <c r="N328" s="19">
        <v>44874</v>
      </c>
      <c r="O328" s="24">
        <v>12509.7</v>
      </c>
      <c r="P328" s="24">
        <v>6254.8501567760522</v>
      </c>
      <c r="Q328" s="51">
        <f t="shared" si="16"/>
        <v>0.50000001253235904</v>
      </c>
      <c r="R328" s="19">
        <v>44911</v>
      </c>
      <c r="S328" s="25">
        <v>10098697</v>
      </c>
      <c r="T328" s="25" t="s">
        <v>1496</v>
      </c>
      <c r="U328" s="17"/>
      <c r="V328" s="94" t="s">
        <v>1895</v>
      </c>
      <c r="W328" s="128" t="s">
        <v>2017</v>
      </c>
    </row>
    <row r="329" spans="1:23" s="72" customFormat="1" ht="35.15" customHeight="1" x14ac:dyDescent="0.3">
      <c r="A329" s="25" t="s">
        <v>1499</v>
      </c>
      <c r="B329" s="26" t="s">
        <v>1500</v>
      </c>
      <c r="C329" s="26"/>
      <c r="D329" s="26" t="s">
        <v>1501</v>
      </c>
      <c r="E329" s="12" t="s">
        <v>1503</v>
      </c>
      <c r="F329" s="25" t="s">
        <v>0</v>
      </c>
      <c r="G329" s="26" t="s">
        <v>6</v>
      </c>
      <c r="H329" s="26" t="s">
        <v>1</v>
      </c>
      <c r="I329" s="32" t="s">
        <v>1505</v>
      </c>
      <c r="J329" s="32" t="s">
        <v>1505</v>
      </c>
      <c r="K329" s="126" t="s">
        <v>2014</v>
      </c>
      <c r="L329" s="27" t="s">
        <v>1248</v>
      </c>
      <c r="M329" s="18" t="s">
        <v>323</v>
      </c>
      <c r="N329" s="18" t="s">
        <v>1502</v>
      </c>
      <c r="O329" s="24">
        <v>10000</v>
      </c>
      <c r="P329" s="24">
        <v>3000</v>
      </c>
      <c r="Q329" s="51">
        <f t="shared" si="16"/>
        <v>0.3</v>
      </c>
      <c r="R329" s="19">
        <v>44911</v>
      </c>
      <c r="S329" s="25">
        <v>10098908</v>
      </c>
      <c r="T329" s="25" t="s">
        <v>1504</v>
      </c>
      <c r="U329" s="17"/>
      <c r="V329" s="94" t="s">
        <v>1895</v>
      </c>
      <c r="W329" s="128" t="s">
        <v>2017</v>
      </c>
    </row>
    <row r="330" spans="1:23" customFormat="1" ht="35.15" customHeight="1" x14ac:dyDescent="0.3">
      <c r="A330" s="23" t="s">
        <v>1508</v>
      </c>
      <c r="B330" s="26" t="s">
        <v>1077</v>
      </c>
      <c r="C330" s="12"/>
      <c r="D330" s="12" t="s">
        <v>1073</v>
      </c>
      <c r="E330" s="12" t="s">
        <v>1507</v>
      </c>
      <c r="F330" s="12" t="s">
        <v>1033</v>
      </c>
      <c r="G330" s="12">
        <v>31.12</v>
      </c>
      <c r="H330" s="12" t="s">
        <v>15</v>
      </c>
      <c r="I330" s="12" t="s">
        <v>262</v>
      </c>
      <c r="J330" s="12" t="s">
        <v>262</v>
      </c>
      <c r="K330" s="126" t="s">
        <v>2014</v>
      </c>
      <c r="L330" s="12" t="s">
        <v>1074</v>
      </c>
      <c r="M330" s="12" t="s">
        <v>1075</v>
      </c>
      <c r="N330" s="12" t="s">
        <v>1076</v>
      </c>
      <c r="O330" s="24">
        <v>1950</v>
      </c>
      <c r="P330" s="24">
        <v>1365</v>
      </c>
      <c r="Q330" s="51">
        <f t="shared" si="16"/>
        <v>0.7</v>
      </c>
      <c r="R330" s="19">
        <v>44914</v>
      </c>
      <c r="S330" s="25">
        <v>10118413</v>
      </c>
      <c r="T330" s="25" t="s">
        <v>1509</v>
      </c>
      <c r="U330" s="15"/>
      <c r="V330" s="94" t="s">
        <v>1895</v>
      </c>
      <c r="W330" s="128" t="s">
        <v>2017</v>
      </c>
    </row>
    <row r="331" spans="1:23" s="72" customFormat="1" ht="35.15" customHeight="1" x14ac:dyDescent="0.3">
      <c r="A331" s="25" t="s">
        <v>1510</v>
      </c>
      <c r="B331" s="47" t="s">
        <v>1511</v>
      </c>
      <c r="C331" s="26"/>
      <c r="D331" s="26" t="s">
        <v>1512</v>
      </c>
      <c r="E331" s="12" t="s">
        <v>1537</v>
      </c>
      <c r="F331" s="25" t="s">
        <v>0</v>
      </c>
      <c r="G331" s="26" t="s">
        <v>185</v>
      </c>
      <c r="H331" s="26" t="s">
        <v>15</v>
      </c>
      <c r="I331" s="25" t="s">
        <v>828</v>
      </c>
      <c r="J331" s="25" t="s">
        <v>1513</v>
      </c>
      <c r="K331" s="126" t="s">
        <v>2014</v>
      </c>
      <c r="L331" s="27" t="s">
        <v>1514</v>
      </c>
      <c r="M331" s="18" t="s">
        <v>1514</v>
      </c>
      <c r="N331" s="18" t="s">
        <v>1515</v>
      </c>
      <c r="O331" s="24">
        <v>7020</v>
      </c>
      <c r="P331" s="24">
        <v>5148</v>
      </c>
      <c r="Q331" s="31">
        <f t="shared" si="16"/>
        <v>0.73333333333333328</v>
      </c>
      <c r="R331" s="19">
        <v>44916</v>
      </c>
      <c r="S331" s="25">
        <v>10122944</v>
      </c>
      <c r="T331" s="25" t="s">
        <v>1548</v>
      </c>
      <c r="U331" s="17"/>
      <c r="V331" s="94" t="s">
        <v>1895</v>
      </c>
      <c r="W331" s="128" t="s">
        <v>2017</v>
      </c>
    </row>
    <row r="332" spans="1:23" s="72" customFormat="1" ht="35.15" customHeight="1" x14ac:dyDescent="0.3">
      <c r="A332" s="12" t="s">
        <v>1516</v>
      </c>
      <c r="B332" s="26" t="s">
        <v>1517</v>
      </c>
      <c r="C332" s="9" t="s">
        <v>1518</v>
      </c>
      <c r="D332" s="26" t="s">
        <v>1519</v>
      </c>
      <c r="E332" s="12" t="s">
        <v>1538</v>
      </c>
      <c r="F332" s="25" t="s">
        <v>0</v>
      </c>
      <c r="G332" s="26" t="s">
        <v>185</v>
      </c>
      <c r="H332" s="26" t="s">
        <v>15</v>
      </c>
      <c r="I332" s="12" t="s">
        <v>1305</v>
      </c>
      <c r="J332" s="12" t="s">
        <v>1306</v>
      </c>
      <c r="K332" s="126" t="s">
        <v>2014</v>
      </c>
      <c r="L332" s="27" t="s">
        <v>1318</v>
      </c>
      <c r="M332" s="19" t="s">
        <v>1308</v>
      </c>
      <c r="N332" s="19" t="s">
        <v>1309</v>
      </c>
      <c r="O332" s="24">
        <v>12658.59</v>
      </c>
      <c r="P332" s="24">
        <v>6329.3</v>
      </c>
      <c r="Q332" s="51">
        <f t="shared" si="16"/>
        <v>0.50000039498869941</v>
      </c>
      <c r="R332" s="19">
        <v>44916</v>
      </c>
      <c r="S332" s="25">
        <v>10122970</v>
      </c>
      <c r="T332" s="25" t="s">
        <v>1549</v>
      </c>
      <c r="U332" s="17"/>
      <c r="V332" s="94" t="s">
        <v>1895</v>
      </c>
      <c r="W332" s="128" t="s">
        <v>2017</v>
      </c>
    </row>
    <row r="333" spans="1:23" s="72" customFormat="1" ht="35.15" customHeight="1" x14ac:dyDescent="0.3">
      <c r="A333" s="25" t="s">
        <v>1544</v>
      </c>
      <c r="B333" s="26" t="s">
        <v>1520</v>
      </c>
      <c r="C333" s="26"/>
      <c r="D333" s="26" t="s">
        <v>1521</v>
      </c>
      <c r="E333" s="12" t="s">
        <v>1539</v>
      </c>
      <c r="F333" s="25" t="s">
        <v>0</v>
      </c>
      <c r="G333" s="26" t="s">
        <v>185</v>
      </c>
      <c r="H333" s="26" t="s">
        <v>15</v>
      </c>
      <c r="I333" s="12" t="s">
        <v>1305</v>
      </c>
      <c r="J333" s="12" t="s">
        <v>1306</v>
      </c>
      <c r="K333" s="126" t="s">
        <v>2014</v>
      </c>
      <c r="L333" s="27" t="s">
        <v>1522</v>
      </c>
      <c r="M333" s="19" t="s">
        <v>1308</v>
      </c>
      <c r="N333" s="19" t="s">
        <v>1309</v>
      </c>
      <c r="O333" s="24">
        <v>12658.59</v>
      </c>
      <c r="P333" s="24">
        <v>6329.3</v>
      </c>
      <c r="Q333" s="51">
        <f t="shared" si="16"/>
        <v>0.50000039498869941</v>
      </c>
      <c r="R333" s="19">
        <v>44916</v>
      </c>
      <c r="S333" s="25">
        <v>10122989</v>
      </c>
      <c r="T333" s="25" t="s">
        <v>1549</v>
      </c>
      <c r="U333" s="17"/>
      <c r="V333" s="94" t="s">
        <v>1895</v>
      </c>
      <c r="W333" s="128" t="s">
        <v>2017</v>
      </c>
    </row>
    <row r="334" spans="1:23" s="72" customFormat="1" ht="35.15" customHeight="1" x14ac:dyDescent="0.3">
      <c r="A334" s="25" t="s">
        <v>1545</v>
      </c>
      <c r="B334" s="26" t="s">
        <v>1523</v>
      </c>
      <c r="C334" s="26"/>
      <c r="D334" s="26" t="s">
        <v>1524</v>
      </c>
      <c r="E334" s="12" t="s">
        <v>1540</v>
      </c>
      <c r="F334" s="25" t="s">
        <v>0</v>
      </c>
      <c r="G334" s="26" t="s">
        <v>185</v>
      </c>
      <c r="H334" s="26" t="s">
        <v>45</v>
      </c>
      <c r="I334" s="12" t="s">
        <v>1305</v>
      </c>
      <c r="J334" s="12" t="s">
        <v>1306</v>
      </c>
      <c r="K334" s="126" t="s">
        <v>2014</v>
      </c>
      <c r="L334" s="27" t="s">
        <v>1525</v>
      </c>
      <c r="M334" s="19" t="s">
        <v>1308</v>
      </c>
      <c r="N334" s="19" t="s">
        <v>1309</v>
      </c>
      <c r="O334" s="24">
        <v>12658.59</v>
      </c>
      <c r="P334" s="24">
        <v>6329.3</v>
      </c>
      <c r="Q334" s="51">
        <f t="shared" si="16"/>
        <v>0.50000039498869941</v>
      </c>
      <c r="R334" s="19">
        <v>44916</v>
      </c>
      <c r="S334" s="25">
        <v>10123126</v>
      </c>
      <c r="T334" s="25" t="s">
        <v>1549</v>
      </c>
      <c r="U334" s="17"/>
      <c r="V334" s="94" t="s">
        <v>1895</v>
      </c>
      <c r="W334" s="128" t="s">
        <v>2017</v>
      </c>
    </row>
    <row r="335" spans="1:23" s="72" customFormat="1" ht="35.15" customHeight="1" x14ac:dyDescent="0.3">
      <c r="A335" s="25" t="s">
        <v>1526</v>
      </c>
      <c r="B335" s="47" t="s">
        <v>11</v>
      </c>
      <c r="C335" s="9" t="s">
        <v>12</v>
      </c>
      <c r="D335" s="9" t="s">
        <v>13</v>
      </c>
      <c r="E335" s="12" t="s">
        <v>1541</v>
      </c>
      <c r="F335" s="25" t="s">
        <v>0</v>
      </c>
      <c r="G335" s="26" t="s">
        <v>185</v>
      </c>
      <c r="H335" s="26" t="s">
        <v>15</v>
      </c>
      <c r="I335" s="25" t="s">
        <v>1527</v>
      </c>
      <c r="J335" s="25" t="s">
        <v>1528</v>
      </c>
      <c r="K335" s="126" t="s">
        <v>2014</v>
      </c>
      <c r="L335" s="27" t="s">
        <v>1529</v>
      </c>
      <c r="M335" s="18" t="s">
        <v>1529</v>
      </c>
      <c r="N335" s="18" t="s">
        <v>1530</v>
      </c>
      <c r="O335" s="24">
        <v>9462</v>
      </c>
      <c r="P335" s="24">
        <v>6623.4</v>
      </c>
      <c r="Q335" s="51">
        <f t="shared" si="16"/>
        <v>0.7</v>
      </c>
      <c r="R335" s="19">
        <v>44917</v>
      </c>
      <c r="S335" s="25">
        <v>10129145</v>
      </c>
      <c r="T335" s="25" t="s">
        <v>1550</v>
      </c>
      <c r="U335" s="17"/>
      <c r="V335" s="94" t="s">
        <v>1895</v>
      </c>
      <c r="W335" s="128" t="s">
        <v>2017</v>
      </c>
    </row>
    <row r="336" spans="1:23" s="72" customFormat="1" ht="35.15" customHeight="1" x14ac:dyDescent="0.3">
      <c r="A336" s="25" t="s">
        <v>1546</v>
      </c>
      <c r="B336" s="47" t="s">
        <v>462</v>
      </c>
      <c r="C336" s="26"/>
      <c r="D336" s="26" t="s">
        <v>463</v>
      </c>
      <c r="E336" s="12" t="s">
        <v>1542</v>
      </c>
      <c r="F336" s="25" t="s">
        <v>0</v>
      </c>
      <c r="G336" s="26" t="s">
        <v>989</v>
      </c>
      <c r="H336" s="26" t="s">
        <v>1</v>
      </c>
      <c r="I336" s="25" t="s">
        <v>828</v>
      </c>
      <c r="J336" s="25" t="s">
        <v>1513</v>
      </c>
      <c r="K336" s="126" t="s">
        <v>2014</v>
      </c>
      <c r="L336" s="27" t="s">
        <v>1531</v>
      </c>
      <c r="M336" s="18" t="s">
        <v>1531</v>
      </c>
      <c r="N336" s="18" t="s">
        <v>1532</v>
      </c>
      <c r="O336" s="24">
        <v>13800</v>
      </c>
      <c r="P336" s="24">
        <v>6900</v>
      </c>
      <c r="Q336" s="51">
        <f t="shared" si="16"/>
        <v>0.5</v>
      </c>
      <c r="R336" s="19">
        <v>44917</v>
      </c>
      <c r="S336" s="25">
        <v>10129160</v>
      </c>
      <c r="T336" s="25" t="s">
        <v>1550</v>
      </c>
      <c r="U336" s="17"/>
      <c r="V336" s="94" t="s">
        <v>1895</v>
      </c>
      <c r="W336" s="128" t="s">
        <v>2017</v>
      </c>
    </row>
    <row r="337" spans="1:23" s="72" customFormat="1" ht="35.15" customHeight="1" x14ac:dyDescent="0.3">
      <c r="A337" s="25" t="s">
        <v>1547</v>
      </c>
      <c r="B337" s="26" t="s">
        <v>1533</v>
      </c>
      <c r="C337" s="26"/>
      <c r="D337" s="26" t="s">
        <v>1534</v>
      </c>
      <c r="E337" s="12" t="s">
        <v>1543</v>
      </c>
      <c r="F337" s="25" t="s">
        <v>0</v>
      </c>
      <c r="G337" s="26" t="s">
        <v>6</v>
      </c>
      <c r="H337" s="26" t="s">
        <v>194</v>
      </c>
      <c r="I337" s="12" t="s">
        <v>1535</v>
      </c>
      <c r="J337" s="12" t="s">
        <v>1535</v>
      </c>
      <c r="K337" s="126" t="s">
        <v>2014</v>
      </c>
      <c r="L337" s="27" t="s">
        <v>1536</v>
      </c>
      <c r="M337" s="18" t="s">
        <v>323</v>
      </c>
      <c r="N337" s="18" t="s">
        <v>1502</v>
      </c>
      <c r="O337" s="24">
        <v>12000</v>
      </c>
      <c r="P337" s="24">
        <v>3600</v>
      </c>
      <c r="Q337" s="51">
        <f t="shared" si="16"/>
        <v>0.3</v>
      </c>
      <c r="R337" s="19">
        <v>44917</v>
      </c>
      <c r="S337" s="25">
        <v>10129239</v>
      </c>
      <c r="T337" s="25" t="s">
        <v>1551</v>
      </c>
      <c r="U337" s="17"/>
      <c r="V337" s="94" t="s">
        <v>1895</v>
      </c>
      <c r="W337" s="128" t="s">
        <v>2017</v>
      </c>
    </row>
    <row r="338" spans="1:23" customFormat="1" ht="35.15" customHeight="1" x14ac:dyDescent="0.3">
      <c r="A338" s="12" t="s">
        <v>1578</v>
      </c>
      <c r="B338" s="9" t="s">
        <v>397</v>
      </c>
      <c r="C338" s="9"/>
      <c r="D338" s="9" t="s">
        <v>1552</v>
      </c>
      <c r="E338" s="12" t="s">
        <v>1570</v>
      </c>
      <c r="F338" s="12" t="s">
        <v>0</v>
      </c>
      <c r="G338" s="9" t="s">
        <v>6</v>
      </c>
      <c r="H338" s="9" t="s">
        <v>1</v>
      </c>
      <c r="I338" s="12" t="s">
        <v>1553</v>
      </c>
      <c r="J338" s="12" t="s">
        <v>1554</v>
      </c>
      <c r="K338" s="126" t="s">
        <v>2014</v>
      </c>
      <c r="L338" s="19" t="s">
        <v>1555</v>
      </c>
      <c r="M338" s="19" t="s">
        <v>1556</v>
      </c>
      <c r="N338" s="19" t="s">
        <v>1557</v>
      </c>
      <c r="O338" s="24">
        <v>21041.1</v>
      </c>
      <c r="P338" s="24">
        <v>10520.55</v>
      </c>
      <c r="Q338" s="51">
        <f t="shared" si="16"/>
        <v>0.5</v>
      </c>
      <c r="R338" s="19">
        <v>44917</v>
      </c>
      <c r="S338" s="12">
        <v>10131148</v>
      </c>
      <c r="T338" s="25" t="s">
        <v>1577</v>
      </c>
      <c r="U338" s="15"/>
      <c r="V338" s="94" t="s">
        <v>1895</v>
      </c>
      <c r="W338" s="128" t="s">
        <v>2017</v>
      </c>
    </row>
    <row r="339" spans="1:23" customFormat="1" ht="35.15" customHeight="1" x14ac:dyDescent="0.3">
      <c r="A339" s="12" t="s">
        <v>1558</v>
      </c>
      <c r="B339" s="9" t="s">
        <v>853</v>
      </c>
      <c r="C339" s="9"/>
      <c r="D339" s="9" t="s">
        <v>1559</v>
      </c>
      <c r="E339" s="12" t="s">
        <v>1571</v>
      </c>
      <c r="F339" s="12" t="s">
        <v>0</v>
      </c>
      <c r="G339" s="9" t="s">
        <v>6</v>
      </c>
      <c r="H339" s="9" t="s">
        <v>1</v>
      </c>
      <c r="I339" s="12" t="s">
        <v>1553</v>
      </c>
      <c r="J339" s="12" t="s">
        <v>1554</v>
      </c>
      <c r="K339" s="126" t="s">
        <v>2014</v>
      </c>
      <c r="L339" s="19" t="s">
        <v>189</v>
      </c>
      <c r="M339" s="19" t="s">
        <v>1556</v>
      </c>
      <c r="N339" s="19" t="s">
        <v>1557</v>
      </c>
      <c r="O339" s="24">
        <v>16417.78</v>
      </c>
      <c r="P339" s="24">
        <v>8208.89</v>
      </c>
      <c r="Q339" s="51">
        <f t="shared" si="16"/>
        <v>0.5</v>
      </c>
      <c r="R339" s="19">
        <v>44917</v>
      </c>
      <c r="S339" s="12">
        <v>10131210</v>
      </c>
      <c r="T339" s="25" t="s">
        <v>1577</v>
      </c>
      <c r="U339" s="15"/>
      <c r="V339" s="94" t="s">
        <v>1895</v>
      </c>
      <c r="W339" s="128" t="s">
        <v>2017</v>
      </c>
    </row>
    <row r="340" spans="1:23" customFormat="1" ht="35.15" customHeight="1" x14ac:dyDescent="0.3">
      <c r="A340" s="12" t="s">
        <v>1579</v>
      </c>
      <c r="B340" s="9" t="s">
        <v>1560</v>
      </c>
      <c r="C340" s="9"/>
      <c r="D340" s="9" t="s">
        <v>1561</v>
      </c>
      <c r="E340" s="12" t="s">
        <v>1572</v>
      </c>
      <c r="F340" s="12" t="s">
        <v>0</v>
      </c>
      <c r="G340" s="9" t="s">
        <v>6</v>
      </c>
      <c r="H340" s="9" t="s">
        <v>1</v>
      </c>
      <c r="I340" s="12" t="s">
        <v>1553</v>
      </c>
      <c r="J340" s="12" t="s">
        <v>1554</v>
      </c>
      <c r="K340" s="126" t="s">
        <v>2014</v>
      </c>
      <c r="L340" s="19" t="s">
        <v>1562</v>
      </c>
      <c r="M340" s="19" t="s">
        <v>1556</v>
      </c>
      <c r="N340" s="19" t="s">
        <v>1557</v>
      </c>
      <c r="O340" s="24">
        <v>30030.99</v>
      </c>
      <c r="P340" s="24">
        <v>15015.5</v>
      </c>
      <c r="Q340" s="51">
        <f t="shared" si="16"/>
        <v>0.5000001664946776</v>
      </c>
      <c r="R340" s="19">
        <v>44917</v>
      </c>
      <c r="S340" s="12">
        <v>10131237</v>
      </c>
      <c r="T340" s="25" t="s">
        <v>1577</v>
      </c>
      <c r="U340" s="15"/>
      <c r="V340" s="94" t="s">
        <v>1895</v>
      </c>
      <c r="W340" s="128" t="s">
        <v>2017</v>
      </c>
    </row>
    <row r="341" spans="1:23" customFormat="1" ht="35.15" customHeight="1" x14ac:dyDescent="0.3">
      <c r="A341" s="12" t="s">
        <v>345</v>
      </c>
      <c r="B341" s="9" t="s">
        <v>346</v>
      </c>
      <c r="C341" s="9"/>
      <c r="D341" s="9" t="s">
        <v>1332</v>
      </c>
      <c r="E341" s="12" t="s">
        <v>1573</v>
      </c>
      <c r="F341" s="12" t="s">
        <v>0</v>
      </c>
      <c r="G341" s="9" t="s">
        <v>6</v>
      </c>
      <c r="H341" s="9" t="s">
        <v>1</v>
      </c>
      <c r="I341" s="12" t="s">
        <v>1553</v>
      </c>
      <c r="J341" s="12" t="s">
        <v>1554</v>
      </c>
      <c r="K341" s="126" t="s">
        <v>2014</v>
      </c>
      <c r="L341" s="19" t="s">
        <v>1563</v>
      </c>
      <c r="M341" s="19" t="s">
        <v>1556</v>
      </c>
      <c r="N341" s="19" t="s">
        <v>1557</v>
      </c>
      <c r="O341" s="24">
        <v>17071.37</v>
      </c>
      <c r="P341" s="24">
        <v>8535.69</v>
      </c>
      <c r="Q341" s="51">
        <f t="shared" si="16"/>
        <v>0.50000029288803427</v>
      </c>
      <c r="R341" s="19">
        <v>44917</v>
      </c>
      <c r="S341" s="12">
        <v>10131245</v>
      </c>
      <c r="T341" s="25" t="s">
        <v>1577</v>
      </c>
      <c r="U341" s="15"/>
      <c r="V341" s="94" t="s">
        <v>1895</v>
      </c>
      <c r="W341" s="128" t="s">
        <v>2017</v>
      </c>
    </row>
    <row r="342" spans="1:23" customFormat="1" ht="35.15" customHeight="1" x14ac:dyDescent="0.3">
      <c r="A342" s="12" t="s">
        <v>1580</v>
      </c>
      <c r="B342" s="9" t="s">
        <v>349</v>
      </c>
      <c r="C342" s="9"/>
      <c r="D342" s="9" t="s">
        <v>350</v>
      </c>
      <c r="E342" s="12" t="s">
        <v>1574</v>
      </c>
      <c r="F342" s="12" t="s">
        <v>0</v>
      </c>
      <c r="G342" s="9" t="s">
        <v>6</v>
      </c>
      <c r="H342" s="9" t="s">
        <v>194</v>
      </c>
      <c r="I342" s="12" t="s">
        <v>1553</v>
      </c>
      <c r="J342" s="12" t="s">
        <v>1554</v>
      </c>
      <c r="K342" s="126" t="s">
        <v>2014</v>
      </c>
      <c r="L342" s="19" t="s">
        <v>1564</v>
      </c>
      <c r="M342" s="19" t="s">
        <v>1556</v>
      </c>
      <c r="N342" s="19" t="s">
        <v>1557</v>
      </c>
      <c r="O342" s="24">
        <v>32277.38</v>
      </c>
      <c r="P342" s="24">
        <v>15526.19</v>
      </c>
      <c r="Q342" s="31">
        <f t="shared" si="16"/>
        <v>0.48102386253159335</v>
      </c>
      <c r="R342" s="19">
        <v>44917</v>
      </c>
      <c r="S342" s="12">
        <v>10131260</v>
      </c>
      <c r="T342" s="25" t="s">
        <v>1577</v>
      </c>
      <c r="U342" s="15"/>
      <c r="V342" s="94" t="s">
        <v>1895</v>
      </c>
      <c r="W342" s="128" t="s">
        <v>2017</v>
      </c>
    </row>
    <row r="343" spans="1:23" customFormat="1" ht="35.15" customHeight="1" x14ac:dyDescent="0.3">
      <c r="A343" s="12" t="s">
        <v>1565</v>
      </c>
      <c r="B343" s="9" t="s">
        <v>1566</v>
      </c>
      <c r="C343" s="9"/>
      <c r="D343" s="9" t="s">
        <v>1567</v>
      </c>
      <c r="E343" s="12" t="s">
        <v>1575</v>
      </c>
      <c r="F343" s="12" t="s">
        <v>0</v>
      </c>
      <c r="G343" s="9" t="s">
        <v>6</v>
      </c>
      <c r="H343" s="9" t="s">
        <v>15</v>
      </c>
      <c r="I343" s="12" t="s">
        <v>1553</v>
      </c>
      <c r="J343" s="12" t="s">
        <v>1554</v>
      </c>
      <c r="K343" s="126" t="s">
        <v>2014</v>
      </c>
      <c r="L343" s="19" t="s">
        <v>189</v>
      </c>
      <c r="M343" s="19" t="s">
        <v>1556</v>
      </c>
      <c r="N343" s="19" t="s">
        <v>1557</v>
      </c>
      <c r="O343" s="24">
        <v>10211.09</v>
      </c>
      <c r="P343" s="24">
        <v>5105.55</v>
      </c>
      <c r="Q343" s="51">
        <f t="shared" si="16"/>
        <v>0.50000048966368915</v>
      </c>
      <c r="R343" s="19">
        <v>44917</v>
      </c>
      <c r="S343" s="12">
        <v>10131273</v>
      </c>
      <c r="T343" s="25" t="s">
        <v>1577</v>
      </c>
      <c r="U343" s="15"/>
      <c r="V343" s="94" t="s">
        <v>1895</v>
      </c>
      <c r="W343" s="128" t="s">
        <v>2017</v>
      </c>
    </row>
    <row r="344" spans="1:23" customFormat="1" ht="35.15" customHeight="1" x14ac:dyDescent="0.3">
      <c r="A344" s="12" t="s">
        <v>1270</v>
      </c>
      <c r="B344" s="9" t="s">
        <v>987</v>
      </c>
      <c r="C344" s="9"/>
      <c r="D344" s="9" t="s">
        <v>1568</v>
      </c>
      <c r="E344" s="12" t="s">
        <v>1576</v>
      </c>
      <c r="F344" s="12" t="s">
        <v>0</v>
      </c>
      <c r="G344" s="9" t="s">
        <v>6</v>
      </c>
      <c r="H344" s="9" t="s">
        <v>194</v>
      </c>
      <c r="I344" s="12" t="s">
        <v>1553</v>
      </c>
      <c r="J344" s="12" t="s">
        <v>1554</v>
      </c>
      <c r="K344" s="126" t="s">
        <v>2014</v>
      </c>
      <c r="L344" s="19" t="s">
        <v>1569</v>
      </c>
      <c r="M344" s="19" t="s">
        <v>1556</v>
      </c>
      <c r="N344" s="19" t="s">
        <v>1557</v>
      </c>
      <c r="O344" s="24">
        <v>27721.33</v>
      </c>
      <c r="P344" s="24">
        <v>13860.67</v>
      </c>
      <c r="Q344" s="51">
        <f t="shared" si="16"/>
        <v>0.50000018036652638</v>
      </c>
      <c r="R344" s="19">
        <v>44917</v>
      </c>
      <c r="S344" s="12">
        <v>10131304</v>
      </c>
      <c r="T344" s="25" t="s">
        <v>1577</v>
      </c>
      <c r="U344" s="15"/>
      <c r="V344" s="94" t="s">
        <v>1895</v>
      </c>
      <c r="W344" s="128" t="s">
        <v>2017</v>
      </c>
    </row>
    <row r="345" spans="1:23" customFormat="1" ht="35.15" customHeight="1" x14ac:dyDescent="0.3">
      <c r="A345" s="12" t="s">
        <v>1655</v>
      </c>
      <c r="B345" s="9" t="s">
        <v>1650</v>
      </c>
      <c r="C345" s="9" t="s">
        <v>1651</v>
      </c>
      <c r="D345" s="9" t="s">
        <v>1652</v>
      </c>
      <c r="E345" s="12" t="s">
        <v>1653</v>
      </c>
      <c r="F345" s="12" t="s">
        <v>0</v>
      </c>
      <c r="G345" s="9" t="s">
        <v>185</v>
      </c>
      <c r="H345" s="9" t="s">
        <v>15</v>
      </c>
      <c r="I345" s="12" t="s">
        <v>1305</v>
      </c>
      <c r="J345" s="12" t="s">
        <v>1306</v>
      </c>
      <c r="K345" s="126" t="s">
        <v>2014</v>
      </c>
      <c r="L345" s="19" t="s">
        <v>1318</v>
      </c>
      <c r="M345" s="19" t="s">
        <v>1308</v>
      </c>
      <c r="N345" s="19" t="s">
        <v>1309</v>
      </c>
      <c r="O345" s="24">
        <v>12658.59</v>
      </c>
      <c r="P345" s="24">
        <v>6329.3</v>
      </c>
      <c r="Q345" s="51">
        <f t="shared" si="16"/>
        <v>0.50000039498869941</v>
      </c>
      <c r="R345" s="19">
        <v>44917</v>
      </c>
      <c r="S345" s="12">
        <v>10131699</v>
      </c>
      <c r="T345" s="25" t="s">
        <v>1654</v>
      </c>
      <c r="U345" s="15"/>
      <c r="V345" s="94" t="s">
        <v>1895</v>
      </c>
      <c r="W345" s="128" t="s">
        <v>2017</v>
      </c>
    </row>
    <row r="346" spans="1:23" customFormat="1" ht="35.15" customHeight="1" x14ac:dyDescent="0.3">
      <c r="A346" s="12" t="s">
        <v>408</v>
      </c>
      <c r="B346" s="9" t="s">
        <v>403</v>
      </c>
      <c r="C346" s="9"/>
      <c r="D346" s="9" t="s">
        <v>404</v>
      </c>
      <c r="E346" s="12" t="s">
        <v>1657</v>
      </c>
      <c r="F346" s="12" t="s">
        <v>0</v>
      </c>
      <c r="G346" s="9" t="s">
        <v>14</v>
      </c>
      <c r="H346" s="9" t="s">
        <v>15</v>
      </c>
      <c r="I346" s="12" t="s">
        <v>405</v>
      </c>
      <c r="J346" s="12" t="s">
        <v>405</v>
      </c>
      <c r="K346" s="126" t="s">
        <v>2014</v>
      </c>
      <c r="L346" s="19">
        <v>44769</v>
      </c>
      <c r="M346" s="19">
        <v>44774</v>
      </c>
      <c r="N346" s="19">
        <v>44926</v>
      </c>
      <c r="O346" s="24">
        <v>20000</v>
      </c>
      <c r="P346" s="24">
        <v>10000</v>
      </c>
      <c r="Q346" s="51">
        <f>P346/O346</f>
        <v>0.5</v>
      </c>
      <c r="R346" s="19">
        <v>44917</v>
      </c>
      <c r="S346" s="12">
        <v>10131780</v>
      </c>
      <c r="T346" s="25" t="s">
        <v>1659</v>
      </c>
      <c r="U346" s="15"/>
      <c r="V346" s="94" t="s">
        <v>1895</v>
      </c>
      <c r="W346" s="128" t="s">
        <v>2017</v>
      </c>
    </row>
    <row r="347" spans="1:23" customFormat="1" ht="30" customHeight="1" x14ac:dyDescent="0.3">
      <c r="A347" s="65" t="s">
        <v>1606</v>
      </c>
      <c r="B347" s="16" t="s">
        <v>610</v>
      </c>
      <c r="C347" s="9"/>
      <c r="D347" s="9" t="s">
        <v>1581</v>
      </c>
      <c r="E347" s="12" t="s">
        <v>1597</v>
      </c>
      <c r="F347" s="12" t="s">
        <v>0</v>
      </c>
      <c r="G347" s="9" t="s">
        <v>6</v>
      </c>
      <c r="H347" s="9" t="s">
        <v>45</v>
      </c>
      <c r="I347" s="12" t="s">
        <v>1582</v>
      </c>
      <c r="J347" s="12" t="s">
        <v>1583</v>
      </c>
      <c r="K347" s="126" t="s">
        <v>2014</v>
      </c>
      <c r="L347" s="19" t="s">
        <v>1584</v>
      </c>
      <c r="M347" s="19" t="s">
        <v>1585</v>
      </c>
      <c r="N347" s="19" t="s">
        <v>1586</v>
      </c>
      <c r="O347" s="24">
        <v>2105.61</v>
      </c>
      <c r="P347" s="24">
        <v>1052.8</v>
      </c>
      <c r="Q347" s="51">
        <f>P347/O347</f>
        <v>0.49999762539121673</v>
      </c>
      <c r="R347" s="19">
        <v>44917</v>
      </c>
      <c r="S347" s="12">
        <v>10131473</v>
      </c>
      <c r="T347" s="12" t="s">
        <v>1846</v>
      </c>
      <c r="U347" s="15"/>
      <c r="V347" s="94" t="s">
        <v>1895</v>
      </c>
      <c r="W347" s="128" t="s">
        <v>2017</v>
      </c>
    </row>
    <row r="348" spans="1:23" customFormat="1" ht="30" customHeight="1" x14ac:dyDescent="0.3">
      <c r="A348" s="65" t="s">
        <v>1587</v>
      </c>
      <c r="B348" s="16" t="s">
        <v>621</v>
      </c>
      <c r="C348" s="9"/>
      <c r="D348" s="9" t="s">
        <v>1588</v>
      </c>
      <c r="E348" s="12" t="s">
        <v>1599</v>
      </c>
      <c r="F348" s="12" t="s">
        <v>0</v>
      </c>
      <c r="G348" s="9" t="s">
        <v>6</v>
      </c>
      <c r="H348" s="9" t="s">
        <v>45</v>
      </c>
      <c r="I348" s="12" t="s">
        <v>1582</v>
      </c>
      <c r="J348" s="12" t="s">
        <v>1583</v>
      </c>
      <c r="K348" s="126" t="s">
        <v>2014</v>
      </c>
      <c r="L348" s="19" t="s">
        <v>1584</v>
      </c>
      <c r="M348" s="19" t="s">
        <v>1585</v>
      </c>
      <c r="N348" s="19" t="s">
        <v>1586</v>
      </c>
      <c r="O348" s="24">
        <v>2105.61</v>
      </c>
      <c r="P348" s="24">
        <v>1052.8</v>
      </c>
      <c r="Q348" s="34">
        <f t="shared" ref="Q348:Q357" si="17">P348/O348</f>
        <v>0.49999762539121673</v>
      </c>
      <c r="R348" s="19">
        <v>44917</v>
      </c>
      <c r="S348" s="12">
        <v>10131523</v>
      </c>
      <c r="T348" s="12" t="s">
        <v>1846</v>
      </c>
      <c r="U348" s="15"/>
      <c r="V348" s="94" t="s">
        <v>1895</v>
      </c>
      <c r="W348" s="128" t="s">
        <v>2017</v>
      </c>
    </row>
    <row r="349" spans="1:23" customFormat="1" ht="30" customHeight="1" x14ac:dyDescent="0.3">
      <c r="A349" s="67" t="s">
        <v>1607</v>
      </c>
      <c r="B349" s="9" t="s">
        <v>628</v>
      </c>
      <c r="C349" s="9"/>
      <c r="D349" s="9" t="s">
        <v>1589</v>
      </c>
      <c r="E349" s="12" t="s">
        <v>1600</v>
      </c>
      <c r="F349" s="12" t="s">
        <v>0</v>
      </c>
      <c r="G349" s="9" t="s">
        <v>343</v>
      </c>
      <c r="H349" s="9" t="s">
        <v>45</v>
      </c>
      <c r="I349" s="12" t="s">
        <v>1582</v>
      </c>
      <c r="J349" s="12" t="s">
        <v>1583</v>
      </c>
      <c r="K349" s="126" t="s">
        <v>2014</v>
      </c>
      <c r="L349" s="19" t="s">
        <v>1590</v>
      </c>
      <c r="M349" s="19" t="s">
        <v>1585</v>
      </c>
      <c r="N349" s="19" t="s">
        <v>1586</v>
      </c>
      <c r="O349" s="24">
        <v>2105.61</v>
      </c>
      <c r="P349" s="24">
        <v>1052.8</v>
      </c>
      <c r="Q349" s="34">
        <f t="shared" si="17"/>
        <v>0.49999762539121673</v>
      </c>
      <c r="R349" s="19">
        <v>44917</v>
      </c>
      <c r="S349" s="12">
        <v>10131533</v>
      </c>
      <c r="T349" s="12" t="s">
        <v>1846</v>
      </c>
      <c r="U349" s="15"/>
      <c r="V349" s="94" t="s">
        <v>1895</v>
      </c>
      <c r="W349" s="128" t="s">
        <v>2017</v>
      </c>
    </row>
    <row r="350" spans="1:23" customFormat="1" ht="30" customHeight="1" x14ac:dyDescent="0.3">
      <c r="A350" s="65" t="s">
        <v>1608</v>
      </c>
      <c r="B350" s="91" t="s">
        <v>652</v>
      </c>
      <c r="C350" s="92" t="s">
        <v>653</v>
      </c>
      <c r="D350" s="92" t="s">
        <v>1591</v>
      </c>
      <c r="E350" s="12" t="s">
        <v>1601</v>
      </c>
      <c r="F350" s="12" t="s">
        <v>0</v>
      </c>
      <c r="G350" s="9" t="s">
        <v>6</v>
      </c>
      <c r="H350" s="9" t="s">
        <v>15</v>
      </c>
      <c r="I350" s="12" t="s">
        <v>1582</v>
      </c>
      <c r="J350" s="12" t="s">
        <v>1583</v>
      </c>
      <c r="K350" s="126" t="s">
        <v>2014</v>
      </c>
      <c r="L350" s="19" t="s">
        <v>1592</v>
      </c>
      <c r="M350" s="19" t="s">
        <v>1585</v>
      </c>
      <c r="N350" s="19" t="s">
        <v>1586</v>
      </c>
      <c r="O350" s="24">
        <v>2105.61</v>
      </c>
      <c r="P350" s="24">
        <v>1052.8</v>
      </c>
      <c r="Q350" s="34">
        <f t="shared" si="17"/>
        <v>0.49999762539121673</v>
      </c>
      <c r="R350" s="19">
        <v>44917</v>
      </c>
      <c r="S350" s="12">
        <v>10131565</v>
      </c>
      <c r="T350" s="12" t="s">
        <v>1846</v>
      </c>
      <c r="U350" s="15"/>
      <c r="V350" s="94" t="s">
        <v>1895</v>
      </c>
      <c r="W350" s="128" t="s">
        <v>2017</v>
      </c>
    </row>
    <row r="351" spans="1:23" customFormat="1" ht="30" customHeight="1" x14ac:dyDescent="0.3">
      <c r="A351" s="65" t="s">
        <v>983</v>
      </c>
      <c r="B351" s="91" t="s">
        <v>957</v>
      </c>
      <c r="C351" s="92" t="s">
        <v>958</v>
      </c>
      <c r="D351" s="92" t="s">
        <v>1593</v>
      </c>
      <c r="E351" s="12" t="s">
        <v>1602</v>
      </c>
      <c r="F351" s="12" t="s">
        <v>0</v>
      </c>
      <c r="G351" s="9" t="s">
        <v>6</v>
      </c>
      <c r="H351" s="9" t="s">
        <v>15</v>
      </c>
      <c r="I351" s="12" t="s">
        <v>1582</v>
      </c>
      <c r="J351" s="12" t="s">
        <v>1583</v>
      </c>
      <c r="K351" s="126" t="s">
        <v>2014</v>
      </c>
      <c r="L351" s="19" t="s">
        <v>1592</v>
      </c>
      <c r="M351" s="19" t="s">
        <v>1585</v>
      </c>
      <c r="N351" s="19" t="s">
        <v>1586</v>
      </c>
      <c r="O351" s="24">
        <v>2105.61</v>
      </c>
      <c r="P351" s="24">
        <v>1052.8</v>
      </c>
      <c r="Q351" s="34">
        <f t="shared" si="17"/>
        <v>0.49999762539121673</v>
      </c>
      <c r="R351" s="19">
        <v>44917</v>
      </c>
      <c r="S351" s="12">
        <v>10131610</v>
      </c>
      <c r="T351" s="12" t="s">
        <v>1846</v>
      </c>
      <c r="U351" s="15"/>
      <c r="V351" s="94" t="s">
        <v>1895</v>
      </c>
      <c r="W351" s="128" t="s">
        <v>2017</v>
      </c>
    </row>
    <row r="352" spans="1:23" customFormat="1" ht="30" customHeight="1" x14ac:dyDescent="0.3">
      <c r="A352" s="65" t="s">
        <v>1609</v>
      </c>
      <c r="B352" s="16" t="s">
        <v>1594</v>
      </c>
      <c r="C352" s="9" t="s">
        <v>1595</v>
      </c>
      <c r="D352" s="9" t="s">
        <v>1610</v>
      </c>
      <c r="E352" s="12" t="s">
        <v>1603</v>
      </c>
      <c r="F352" s="12" t="s">
        <v>0</v>
      </c>
      <c r="G352" s="9" t="s">
        <v>6</v>
      </c>
      <c r="H352" s="9" t="s">
        <v>15</v>
      </c>
      <c r="I352" s="12" t="s">
        <v>1582</v>
      </c>
      <c r="J352" s="12" t="s">
        <v>1583</v>
      </c>
      <c r="K352" s="126" t="s">
        <v>2014</v>
      </c>
      <c r="L352" s="19" t="s">
        <v>1592</v>
      </c>
      <c r="M352" s="19" t="s">
        <v>1585</v>
      </c>
      <c r="N352" s="19" t="s">
        <v>1586</v>
      </c>
      <c r="O352" s="24">
        <v>2105.61</v>
      </c>
      <c r="P352" s="24">
        <v>1052.8</v>
      </c>
      <c r="Q352" s="34">
        <f t="shared" si="17"/>
        <v>0.49999762539121673</v>
      </c>
      <c r="R352" s="19">
        <v>44917</v>
      </c>
      <c r="S352" s="12">
        <v>10131633</v>
      </c>
      <c r="T352" s="12" t="s">
        <v>1846</v>
      </c>
      <c r="U352" s="15"/>
      <c r="V352" s="94" t="s">
        <v>1895</v>
      </c>
      <c r="W352" s="128" t="s">
        <v>2017</v>
      </c>
    </row>
    <row r="353" spans="1:23" customFormat="1" ht="30" customHeight="1" x14ac:dyDescent="0.3">
      <c r="A353" s="65" t="s">
        <v>555</v>
      </c>
      <c r="B353" s="16" t="s">
        <v>556</v>
      </c>
      <c r="C353" s="12"/>
      <c r="D353" s="12" t="s">
        <v>1611</v>
      </c>
      <c r="E353" s="12" t="s">
        <v>1604</v>
      </c>
      <c r="F353" s="12" t="s">
        <v>0</v>
      </c>
      <c r="G353" s="12">
        <v>31.12</v>
      </c>
      <c r="H353" s="12" t="s">
        <v>45</v>
      </c>
      <c r="I353" s="12" t="s">
        <v>1582</v>
      </c>
      <c r="J353" s="12" t="s">
        <v>1583</v>
      </c>
      <c r="K353" s="126" t="s">
        <v>2014</v>
      </c>
      <c r="L353" s="19" t="s">
        <v>1592</v>
      </c>
      <c r="M353" s="19" t="s">
        <v>1585</v>
      </c>
      <c r="N353" s="19" t="s">
        <v>1586</v>
      </c>
      <c r="O353" s="24">
        <v>2105.61</v>
      </c>
      <c r="P353" s="24">
        <v>1052.8</v>
      </c>
      <c r="Q353" s="34">
        <f t="shared" si="17"/>
        <v>0.49999762539121673</v>
      </c>
      <c r="R353" s="19">
        <v>44917</v>
      </c>
      <c r="S353" s="12">
        <v>10131644</v>
      </c>
      <c r="T353" s="12" t="s">
        <v>1846</v>
      </c>
      <c r="U353" s="15"/>
      <c r="V353" s="94" t="s">
        <v>1895</v>
      </c>
      <c r="W353" s="128" t="s">
        <v>2017</v>
      </c>
    </row>
    <row r="354" spans="1:23" customFormat="1" ht="36" customHeight="1" x14ac:dyDescent="0.3">
      <c r="A354" s="65" t="s">
        <v>1596</v>
      </c>
      <c r="B354" s="9" t="s">
        <v>565</v>
      </c>
      <c r="C354" s="9"/>
      <c r="D354" s="12" t="s">
        <v>566</v>
      </c>
      <c r="E354" s="12" t="s">
        <v>1605</v>
      </c>
      <c r="F354" s="12" t="s">
        <v>0</v>
      </c>
      <c r="G354" s="9" t="s">
        <v>343</v>
      </c>
      <c r="H354" s="12" t="s">
        <v>45</v>
      </c>
      <c r="I354" s="12" t="s">
        <v>1582</v>
      </c>
      <c r="J354" s="12" t="s">
        <v>1583</v>
      </c>
      <c r="K354" s="126" t="s">
        <v>2014</v>
      </c>
      <c r="L354" s="19" t="s">
        <v>1592</v>
      </c>
      <c r="M354" s="19" t="s">
        <v>1585</v>
      </c>
      <c r="N354" s="19" t="s">
        <v>1586</v>
      </c>
      <c r="O354" s="24">
        <v>2105.61</v>
      </c>
      <c r="P354" s="24">
        <v>1052.8</v>
      </c>
      <c r="Q354" s="34">
        <f t="shared" si="17"/>
        <v>0.49999762539121673</v>
      </c>
      <c r="R354" s="19">
        <v>44917</v>
      </c>
      <c r="S354" s="12">
        <v>10131659</v>
      </c>
      <c r="T354" s="12" t="s">
        <v>1846</v>
      </c>
      <c r="U354" s="15"/>
      <c r="V354" s="94" t="s">
        <v>1895</v>
      </c>
      <c r="W354" s="128" t="s">
        <v>2017</v>
      </c>
    </row>
    <row r="355" spans="1:23" customFormat="1" ht="30" customHeight="1" x14ac:dyDescent="0.3">
      <c r="A355" s="65" t="s">
        <v>1612</v>
      </c>
      <c r="B355" s="9" t="s">
        <v>1613</v>
      </c>
      <c r="C355" s="43"/>
      <c r="D355" s="9" t="s">
        <v>1614</v>
      </c>
      <c r="E355" s="12" t="s">
        <v>1643</v>
      </c>
      <c r="F355" s="12" t="s">
        <v>0</v>
      </c>
      <c r="G355" s="9" t="s">
        <v>6</v>
      </c>
      <c r="H355" s="9" t="s">
        <v>45</v>
      </c>
      <c r="I355" s="32" t="s">
        <v>1615</v>
      </c>
      <c r="J355" s="32" t="s">
        <v>1616</v>
      </c>
      <c r="K355" s="126" t="s">
        <v>2014</v>
      </c>
      <c r="L355" s="19" t="s">
        <v>1617</v>
      </c>
      <c r="M355" s="23" t="s">
        <v>1618</v>
      </c>
      <c r="N355" s="23" t="s">
        <v>1619</v>
      </c>
      <c r="O355" s="24">
        <v>9806.7199999999993</v>
      </c>
      <c r="P355" s="24">
        <v>4903.3599999999997</v>
      </c>
      <c r="Q355" s="34">
        <f t="shared" si="17"/>
        <v>0.5</v>
      </c>
      <c r="R355" s="19">
        <v>44918</v>
      </c>
      <c r="S355" s="12">
        <v>10131731</v>
      </c>
      <c r="T355" s="12" t="s">
        <v>1847</v>
      </c>
      <c r="U355" s="15"/>
      <c r="V355" s="94" t="s">
        <v>1895</v>
      </c>
      <c r="W355" s="128" t="s">
        <v>2017</v>
      </c>
    </row>
    <row r="356" spans="1:23" customFormat="1" ht="30" customHeight="1" x14ac:dyDescent="0.3">
      <c r="A356" s="65" t="s">
        <v>1656</v>
      </c>
      <c r="B356" s="9" t="s">
        <v>1620</v>
      </c>
      <c r="C356" s="43"/>
      <c r="D356" s="9" t="s">
        <v>1621</v>
      </c>
      <c r="E356" s="12" t="s">
        <v>1644</v>
      </c>
      <c r="F356" s="12" t="s">
        <v>0</v>
      </c>
      <c r="G356" s="9" t="s">
        <v>6</v>
      </c>
      <c r="H356" s="9" t="s">
        <v>45</v>
      </c>
      <c r="I356" s="32" t="s">
        <v>1615</v>
      </c>
      <c r="J356" s="32" t="s">
        <v>1616</v>
      </c>
      <c r="K356" s="126" t="s">
        <v>2014</v>
      </c>
      <c r="L356" s="19" t="s">
        <v>1622</v>
      </c>
      <c r="M356" s="23" t="s">
        <v>1618</v>
      </c>
      <c r="N356" s="23" t="s">
        <v>1619</v>
      </c>
      <c r="O356" s="24">
        <v>9996.7199999999993</v>
      </c>
      <c r="P356" s="24">
        <v>4998.3599999999997</v>
      </c>
      <c r="Q356" s="34">
        <f t="shared" si="17"/>
        <v>0.5</v>
      </c>
      <c r="R356" s="19">
        <v>44918</v>
      </c>
      <c r="S356" s="12">
        <v>10131746</v>
      </c>
      <c r="T356" s="12" t="s">
        <v>1847</v>
      </c>
      <c r="U356" s="15"/>
      <c r="V356" s="94" t="s">
        <v>1895</v>
      </c>
      <c r="W356" s="128" t="s">
        <v>2017</v>
      </c>
    </row>
    <row r="357" spans="1:23" customFormat="1" ht="30" customHeight="1" x14ac:dyDescent="0.3">
      <c r="A357" s="65" t="s">
        <v>1740</v>
      </c>
      <c r="B357" s="12">
        <v>10014861008</v>
      </c>
      <c r="C357" s="43"/>
      <c r="D357" s="9" t="s">
        <v>1741</v>
      </c>
      <c r="E357" s="12" t="s">
        <v>1598</v>
      </c>
      <c r="F357" s="12" t="s">
        <v>0</v>
      </c>
      <c r="G357" s="9" t="s">
        <v>6</v>
      </c>
      <c r="H357" s="9" t="s">
        <v>194</v>
      </c>
      <c r="I357" s="32" t="s">
        <v>1615</v>
      </c>
      <c r="J357" s="32" t="s">
        <v>1616</v>
      </c>
      <c r="K357" s="126" t="s">
        <v>2014</v>
      </c>
      <c r="L357" s="19" t="s">
        <v>1742</v>
      </c>
      <c r="M357" s="23" t="s">
        <v>1618</v>
      </c>
      <c r="N357" s="23" t="s">
        <v>1619</v>
      </c>
      <c r="O357" s="24">
        <v>17571.5</v>
      </c>
      <c r="P357" s="24">
        <v>8785.75</v>
      </c>
      <c r="Q357" s="34">
        <f t="shared" si="17"/>
        <v>0.5</v>
      </c>
      <c r="R357" s="19">
        <v>44918</v>
      </c>
      <c r="S357" s="12">
        <v>10132639</v>
      </c>
      <c r="T357" s="12" t="s">
        <v>1847</v>
      </c>
      <c r="U357" s="15"/>
      <c r="V357" s="94" t="s">
        <v>1895</v>
      </c>
      <c r="W357" s="128" t="s">
        <v>2017</v>
      </c>
    </row>
    <row r="358" spans="1:23" customFormat="1" ht="29.25" customHeight="1" x14ac:dyDescent="0.3">
      <c r="A358" s="65" t="s">
        <v>1804</v>
      </c>
      <c r="B358" s="9" t="s">
        <v>739</v>
      </c>
      <c r="C358" s="9"/>
      <c r="D358" s="9" t="s">
        <v>1623</v>
      </c>
      <c r="E358" s="12" t="s">
        <v>1645</v>
      </c>
      <c r="F358" s="12" t="s">
        <v>0</v>
      </c>
      <c r="G358" s="9" t="s">
        <v>6</v>
      </c>
      <c r="H358" s="9" t="s">
        <v>45</v>
      </c>
      <c r="I358" s="32" t="s">
        <v>1624</v>
      </c>
      <c r="J358" s="32" t="s">
        <v>1625</v>
      </c>
      <c r="K358" s="126" t="s">
        <v>2014</v>
      </c>
      <c r="L358" s="19" t="s">
        <v>1626</v>
      </c>
      <c r="M358" s="23" t="s">
        <v>1627</v>
      </c>
      <c r="N358" s="23" t="s">
        <v>465</v>
      </c>
      <c r="O358" s="24">
        <v>8500</v>
      </c>
      <c r="P358" s="24">
        <v>6162.5</v>
      </c>
      <c r="Q358" s="34">
        <f>P358/O358</f>
        <v>0.72499999999999998</v>
      </c>
      <c r="R358" s="19">
        <v>44918</v>
      </c>
      <c r="S358" s="12">
        <v>10132852</v>
      </c>
      <c r="T358" s="12" t="s">
        <v>1848</v>
      </c>
      <c r="U358" s="15"/>
      <c r="V358" s="94" t="s">
        <v>1895</v>
      </c>
      <c r="W358" s="128" t="s">
        <v>2017</v>
      </c>
    </row>
    <row r="359" spans="1:23" customFormat="1" ht="30" customHeight="1" x14ac:dyDescent="0.3">
      <c r="A359" s="65" t="s">
        <v>1806</v>
      </c>
      <c r="B359" s="9" t="s">
        <v>1628</v>
      </c>
      <c r="C359" s="9" t="s">
        <v>1805</v>
      </c>
      <c r="D359" s="9" t="s">
        <v>1649</v>
      </c>
      <c r="E359" s="12" t="s">
        <v>1646</v>
      </c>
      <c r="F359" s="12" t="s">
        <v>0</v>
      </c>
      <c r="G359" s="9" t="s">
        <v>6</v>
      </c>
      <c r="H359" s="9" t="s">
        <v>15</v>
      </c>
      <c r="I359" s="12" t="s">
        <v>1629</v>
      </c>
      <c r="J359" s="32" t="s">
        <v>1630</v>
      </c>
      <c r="K359" s="126" t="s">
        <v>2014</v>
      </c>
      <c r="L359" s="19" t="s">
        <v>1631</v>
      </c>
      <c r="M359" s="23" t="s">
        <v>1632</v>
      </c>
      <c r="N359" s="23" t="s">
        <v>1335</v>
      </c>
      <c r="O359" s="24">
        <v>990</v>
      </c>
      <c r="P359" s="24">
        <v>792</v>
      </c>
      <c r="Q359" s="34">
        <f>P359/O359</f>
        <v>0.8</v>
      </c>
      <c r="R359" s="19">
        <v>44918</v>
      </c>
      <c r="S359" s="12">
        <v>10132865</v>
      </c>
      <c r="T359" s="12" t="s">
        <v>1848</v>
      </c>
      <c r="U359" s="15"/>
      <c r="V359" s="94" t="s">
        <v>1895</v>
      </c>
      <c r="W359" s="128" t="s">
        <v>2017</v>
      </c>
    </row>
    <row r="360" spans="1:23" customFormat="1" ht="30" customHeight="1" x14ac:dyDescent="0.3">
      <c r="A360" s="65" t="s">
        <v>1633</v>
      </c>
      <c r="B360" s="16" t="s">
        <v>172</v>
      </c>
      <c r="C360" s="9"/>
      <c r="D360" s="9" t="s">
        <v>173</v>
      </c>
      <c r="E360" s="12" t="s">
        <v>1647</v>
      </c>
      <c r="F360" s="12" t="s">
        <v>0</v>
      </c>
      <c r="G360" s="9" t="s">
        <v>6</v>
      </c>
      <c r="H360" s="9" t="s">
        <v>45</v>
      </c>
      <c r="I360" s="32" t="s">
        <v>1624</v>
      </c>
      <c r="J360" s="32" t="s">
        <v>1625</v>
      </c>
      <c r="K360" s="126" t="s">
        <v>2014</v>
      </c>
      <c r="L360" s="19" t="s">
        <v>1634</v>
      </c>
      <c r="M360" s="23" t="s">
        <v>1635</v>
      </c>
      <c r="N360" s="23" t="s">
        <v>1636</v>
      </c>
      <c r="O360" s="24">
        <v>7300</v>
      </c>
      <c r="P360" s="24">
        <v>4380</v>
      </c>
      <c r="Q360" s="34">
        <f>P360/O360</f>
        <v>0.6</v>
      </c>
      <c r="R360" s="19">
        <v>44918</v>
      </c>
      <c r="S360" s="12">
        <v>10132891</v>
      </c>
      <c r="T360" s="12" t="s">
        <v>1848</v>
      </c>
      <c r="U360" s="15"/>
      <c r="V360" s="94" t="s">
        <v>1895</v>
      </c>
      <c r="W360" s="128" t="s">
        <v>2017</v>
      </c>
    </row>
    <row r="361" spans="1:23" customFormat="1" ht="30" customHeight="1" x14ac:dyDescent="0.3">
      <c r="A361" s="65" t="s">
        <v>555</v>
      </c>
      <c r="B361" s="16" t="s">
        <v>556</v>
      </c>
      <c r="C361" s="12"/>
      <c r="D361" s="12" t="s">
        <v>1611</v>
      </c>
      <c r="E361" s="12" t="s">
        <v>1648</v>
      </c>
      <c r="F361" s="12" t="s">
        <v>0</v>
      </c>
      <c r="G361" s="12">
        <v>31.12</v>
      </c>
      <c r="H361" s="12" t="s">
        <v>45</v>
      </c>
      <c r="I361" s="32" t="s">
        <v>1637</v>
      </c>
      <c r="J361" s="32" t="s">
        <v>1638</v>
      </c>
      <c r="K361" s="126" t="s">
        <v>2014</v>
      </c>
      <c r="L361" s="19" t="s">
        <v>1639</v>
      </c>
      <c r="M361" s="23" t="s">
        <v>1514</v>
      </c>
      <c r="N361" s="23" t="s">
        <v>1049</v>
      </c>
      <c r="O361" s="24">
        <v>3500</v>
      </c>
      <c r="P361" s="24">
        <v>2143.75</v>
      </c>
      <c r="Q361" s="34">
        <f>P361/O361</f>
        <v>0.61250000000000004</v>
      </c>
      <c r="R361" s="19">
        <v>44918</v>
      </c>
      <c r="S361" s="12">
        <v>10132917</v>
      </c>
      <c r="T361" s="12" t="s">
        <v>1848</v>
      </c>
      <c r="U361" s="15"/>
      <c r="V361" s="94" t="s">
        <v>1895</v>
      </c>
      <c r="W361" s="128" t="s">
        <v>2017</v>
      </c>
    </row>
    <row r="362" spans="1:23" customFormat="1" ht="30" customHeight="1" x14ac:dyDescent="0.3">
      <c r="A362" s="65" t="s">
        <v>1807</v>
      </c>
      <c r="B362" s="9" t="s">
        <v>1640</v>
      </c>
      <c r="C362" s="9" t="s">
        <v>527</v>
      </c>
      <c r="D362" s="9" t="s">
        <v>528</v>
      </c>
      <c r="E362" s="12" t="s">
        <v>1752</v>
      </c>
      <c r="F362" s="12" t="s">
        <v>0</v>
      </c>
      <c r="G362" s="9" t="s">
        <v>6</v>
      </c>
      <c r="H362" s="9" t="s">
        <v>45</v>
      </c>
      <c r="I362" s="12" t="s">
        <v>1641</v>
      </c>
      <c r="J362" s="32" t="s">
        <v>1642</v>
      </c>
      <c r="K362" s="126" t="s">
        <v>2014</v>
      </c>
      <c r="L362" s="19" t="s">
        <v>1244</v>
      </c>
      <c r="M362" s="23" t="s">
        <v>1244</v>
      </c>
      <c r="N362" s="23" t="s">
        <v>1843</v>
      </c>
      <c r="O362" s="24">
        <v>7125</v>
      </c>
      <c r="P362" s="24">
        <v>5700</v>
      </c>
      <c r="Q362" s="34">
        <f>P362/O362</f>
        <v>0.8</v>
      </c>
      <c r="R362" s="19">
        <v>44918</v>
      </c>
      <c r="S362" s="12">
        <v>10132926</v>
      </c>
      <c r="T362" s="12" t="s">
        <v>1848</v>
      </c>
      <c r="U362" s="15"/>
      <c r="V362" s="94" t="s">
        <v>1895</v>
      </c>
      <c r="W362" s="128" t="s">
        <v>2017</v>
      </c>
    </row>
    <row r="363" spans="1:23" customFormat="1" ht="30" customHeight="1" x14ac:dyDescent="0.3">
      <c r="A363" s="65" t="s">
        <v>984</v>
      </c>
      <c r="B363" s="91" t="s">
        <v>960</v>
      </c>
      <c r="C363" s="91" t="s">
        <v>961</v>
      </c>
      <c r="D363" s="12" t="s">
        <v>1660</v>
      </c>
      <c r="E363" s="12" t="s">
        <v>1753</v>
      </c>
      <c r="F363" s="12" t="s">
        <v>0</v>
      </c>
      <c r="G363" s="9" t="s">
        <v>6</v>
      </c>
      <c r="H363" s="9" t="s">
        <v>15</v>
      </c>
      <c r="I363" s="32" t="s">
        <v>1661</v>
      </c>
      <c r="J363" s="32" t="s">
        <v>1662</v>
      </c>
      <c r="K363" s="126" t="s">
        <v>2014</v>
      </c>
      <c r="L363" s="19" t="s">
        <v>1663</v>
      </c>
      <c r="M363" s="12" t="s">
        <v>1563</v>
      </c>
      <c r="N363" s="19" t="s">
        <v>469</v>
      </c>
      <c r="O363" s="24">
        <v>1461</v>
      </c>
      <c r="P363" s="24">
        <f>O363/2</f>
        <v>730.5</v>
      </c>
      <c r="Q363" s="34">
        <f t="shared" ref="Q363:Q413" si="18">P363/O363</f>
        <v>0.5</v>
      </c>
      <c r="R363" s="19">
        <v>44918</v>
      </c>
      <c r="S363" s="12">
        <v>10132931</v>
      </c>
      <c r="T363" s="12" t="s">
        <v>1849</v>
      </c>
      <c r="U363" s="15"/>
      <c r="V363" s="94" t="s">
        <v>1895</v>
      </c>
      <c r="W363" s="128" t="s">
        <v>2017</v>
      </c>
    </row>
    <row r="364" spans="1:23" customFormat="1" ht="30" customHeight="1" x14ac:dyDescent="0.3">
      <c r="A364" s="65" t="s">
        <v>658</v>
      </c>
      <c r="B364" s="92" t="s">
        <v>1664</v>
      </c>
      <c r="C364" s="15"/>
      <c r="D364" s="12" t="s">
        <v>1665</v>
      </c>
      <c r="E364" s="12" t="s">
        <v>1754</v>
      </c>
      <c r="F364" s="12" t="s">
        <v>0</v>
      </c>
      <c r="G364" s="12">
        <v>31.12</v>
      </c>
      <c r="H364" s="9" t="s">
        <v>45</v>
      </c>
      <c r="I364" s="32" t="s">
        <v>1661</v>
      </c>
      <c r="J364" s="32" t="s">
        <v>1662</v>
      </c>
      <c r="K364" s="126" t="s">
        <v>2014</v>
      </c>
      <c r="L364" s="19" t="s">
        <v>1663</v>
      </c>
      <c r="M364" s="12" t="s">
        <v>1563</v>
      </c>
      <c r="N364" s="19" t="s">
        <v>469</v>
      </c>
      <c r="O364" s="24">
        <v>1461</v>
      </c>
      <c r="P364" s="24">
        <f>O364/2</f>
        <v>730.5</v>
      </c>
      <c r="Q364" s="34">
        <f t="shared" si="18"/>
        <v>0.5</v>
      </c>
      <c r="R364" s="19">
        <v>44918</v>
      </c>
      <c r="S364" s="12">
        <v>10132935</v>
      </c>
      <c r="T364" s="12" t="s">
        <v>1849</v>
      </c>
      <c r="U364" s="15"/>
      <c r="V364" s="94" t="s">
        <v>1895</v>
      </c>
      <c r="W364" s="128" t="s">
        <v>2017</v>
      </c>
    </row>
    <row r="365" spans="1:23" customFormat="1" ht="30" customHeight="1" x14ac:dyDescent="0.3">
      <c r="A365" s="65" t="s">
        <v>1808</v>
      </c>
      <c r="B365" s="9" t="s">
        <v>1666</v>
      </c>
      <c r="C365" s="15"/>
      <c r="D365" s="12" t="s">
        <v>566</v>
      </c>
      <c r="E365" s="12" t="s">
        <v>1755</v>
      </c>
      <c r="F365" s="12" t="s">
        <v>0</v>
      </c>
      <c r="G365" s="9" t="s">
        <v>343</v>
      </c>
      <c r="H365" s="9" t="s">
        <v>45</v>
      </c>
      <c r="I365" s="32" t="s">
        <v>1661</v>
      </c>
      <c r="J365" s="32" t="s">
        <v>1662</v>
      </c>
      <c r="K365" s="126" t="s">
        <v>2014</v>
      </c>
      <c r="L365" s="19" t="s">
        <v>1667</v>
      </c>
      <c r="M365" s="12" t="s">
        <v>1563</v>
      </c>
      <c r="N365" s="19" t="s">
        <v>469</v>
      </c>
      <c r="O365" s="24">
        <v>1461</v>
      </c>
      <c r="P365" s="24">
        <f t="shared" ref="P365:P391" si="19">O365/2</f>
        <v>730.5</v>
      </c>
      <c r="Q365" s="34">
        <f t="shared" si="18"/>
        <v>0.5</v>
      </c>
      <c r="R365" s="19">
        <v>44918</v>
      </c>
      <c r="S365" s="12">
        <v>10132939</v>
      </c>
      <c r="T365" s="12" t="s">
        <v>1849</v>
      </c>
      <c r="U365" s="15"/>
      <c r="V365" s="94" t="s">
        <v>1895</v>
      </c>
      <c r="W365" s="128" t="s">
        <v>2017</v>
      </c>
    </row>
    <row r="366" spans="1:23" customFormat="1" ht="30" customHeight="1" x14ac:dyDescent="0.3">
      <c r="A366" s="65" t="s">
        <v>1809</v>
      </c>
      <c r="B366" s="91" t="s">
        <v>1668</v>
      </c>
      <c r="C366" s="92"/>
      <c r="D366" s="12" t="s">
        <v>1669</v>
      </c>
      <c r="E366" s="12" t="s">
        <v>1756</v>
      </c>
      <c r="F366" s="12" t="s">
        <v>0</v>
      </c>
      <c r="G366" s="12">
        <v>31.12</v>
      </c>
      <c r="H366" s="12" t="s">
        <v>45</v>
      </c>
      <c r="I366" s="32" t="s">
        <v>1661</v>
      </c>
      <c r="J366" s="32" t="s">
        <v>1662</v>
      </c>
      <c r="K366" s="126" t="s">
        <v>2014</v>
      </c>
      <c r="L366" s="19" t="s">
        <v>1663</v>
      </c>
      <c r="M366" s="12" t="s">
        <v>1563</v>
      </c>
      <c r="N366" s="19" t="s">
        <v>469</v>
      </c>
      <c r="O366" s="24">
        <v>1461</v>
      </c>
      <c r="P366" s="24">
        <f t="shared" si="19"/>
        <v>730.5</v>
      </c>
      <c r="Q366" s="34">
        <f t="shared" si="18"/>
        <v>0.5</v>
      </c>
      <c r="R366" s="19">
        <v>44918</v>
      </c>
      <c r="S366" s="12">
        <v>10132943</v>
      </c>
      <c r="T366" s="12" t="s">
        <v>1849</v>
      </c>
      <c r="U366" s="15"/>
      <c r="V366" s="94" t="s">
        <v>1895</v>
      </c>
      <c r="W366" s="128" t="s">
        <v>2017</v>
      </c>
    </row>
    <row r="367" spans="1:23" customFormat="1" ht="30" customHeight="1" x14ac:dyDescent="0.3">
      <c r="A367" s="65" t="s">
        <v>1810</v>
      </c>
      <c r="B367" s="91" t="s">
        <v>526</v>
      </c>
      <c r="C367" s="92" t="s">
        <v>527</v>
      </c>
      <c r="D367" s="12" t="s">
        <v>528</v>
      </c>
      <c r="E367" s="12" t="s">
        <v>1757</v>
      </c>
      <c r="F367" s="12" t="s">
        <v>0</v>
      </c>
      <c r="G367" s="12">
        <v>31.12</v>
      </c>
      <c r="H367" s="12" t="s">
        <v>15</v>
      </c>
      <c r="I367" s="32" t="s">
        <v>1661</v>
      </c>
      <c r="J367" s="32" t="s">
        <v>1662</v>
      </c>
      <c r="K367" s="126" t="s">
        <v>2014</v>
      </c>
      <c r="L367" s="19" t="s">
        <v>1667</v>
      </c>
      <c r="M367" s="12" t="s">
        <v>1563</v>
      </c>
      <c r="N367" s="19" t="s">
        <v>469</v>
      </c>
      <c r="O367" s="24">
        <v>1461</v>
      </c>
      <c r="P367" s="24">
        <f t="shared" si="19"/>
        <v>730.5</v>
      </c>
      <c r="Q367" s="34">
        <f t="shared" si="18"/>
        <v>0.5</v>
      </c>
      <c r="R367" s="19">
        <v>44918</v>
      </c>
      <c r="S367" s="12">
        <v>10132952</v>
      </c>
      <c r="T367" s="12" t="s">
        <v>1849</v>
      </c>
      <c r="U367" s="15"/>
      <c r="V367" s="94" t="s">
        <v>1895</v>
      </c>
      <c r="W367" s="128" t="s">
        <v>2017</v>
      </c>
    </row>
    <row r="368" spans="1:23" customFormat="1" ht="30" customHeight="1" x14ac:dyDescent="0.3">
      <c r="A368" s="65" t="s">
        <v>1220</v>
      </c>
      <c r="B368" s="16" t="s">
        <v>662</v>
      </c>
      <c r="C368" s="16" t="s">
        <v>663</v>
      </c>
      <c r="D368" s="12" t="s">
        <v>1670</v>
      </c>
      <c r="E368" s="12" t="s">
        <v>1758</v>
      </c>
      <c r="F368" s="12" t="s">
        <v>0</v>
      </c>
      <c r="G368" s="12">
        <v>31.12</v>
      </c>
      <c r="H368" s="9" t="s">
        <v>1</v>
      </c>
      <c r="I368" s="32" t="s">
        <v>1661</v>
      </c>
      <c r="J368" s="32" t="s">
        <v>1662</v>
      </c>
      <c r="K368" s="126" t="s">
        <v>2014</v>
      </c>
      <c r="L368" s="19" t="s">
        <v>1663</v>
      </c>
      <c r="M368" s="12" t="s">
        <v>1563</v>
      </c>
      <c r="N368" s="19" t="s">
        <v>469</v>
      </c>
      <c r="O368" s="24">
        <v>1461</v>
      </c>
      <c r="P368" s="24">
        <f t="shared" si="19"/>
        <v>730.5</v>
      </c>
      <c r="Q368" s="34">
        <f t="shared" si="18"/>
        <v>0.5</v>
      </c>
      <c r="R368" s="19">
        <v>44918</v>
      </c>
      <c r="S368" s="12">
        <v>10132957</v>
      </c>
      <c r="T368" s="12" t="s">
        <v>1849</v>
      </c>
      <c r="U368" s="15"/>
      <c r="V368" s="94" t="s">
        <v>1895</v>
      </c>
      <c r="W368" s="128" t="s">
        <v>2017</v>
      </c>
    </row>
    <row r="369" spans="1:23" customFormat="1" ht="30" customHeight="1" x14ac:dyDescent="0.3">
      <c r="A369" s="65" t="s">
        <v>1811</v>
      </c>
      <c r="B369" s="91" t="s">
        <v>1671</v>
      </c>
      <c r="C369" s="92"/>
      <c r="D369" s="12" t="s">
        <v>1672</v>
      </c>
      <c r="E369" s="12" t="s">
        <v>1759</v>
      </c>
      <c r="F369" s="12" t="s">
        <v>0</v>
      </c>
      <c r="G369" s="90" t="s">
        <v>898</v>
      </c>
      <c r="H369" s="9" t="s">
        <v>45</v>
      </c>
      <c r="I369" s="32" t="s">
        <v>1661</v>
      </c>
      <c r="J369" s="32" t="s">
        <v>1662</v>
      </c>
      <c r="K369" s="126" t="s">
        <v>2014</v>
      </c>
      <c r="L369" s="19" t="s">
        <v>1667</v>
      </c>
      <c r="M369" s="12" t="s">
        <v>1563</v>
      </c>
      <c r="N369" s="19" t="s">
        <v>469</v>
      </c>
      <c r="O369" s="24">
        <v>1461</v>
      </c>
      <c r="P369" s="24">
        <f t="shared" si="19"/>
        <v>730.5</v>
      </c>
      <c r="Q369" s="34">
        <f t="shared" si="18"/>
        <v>0.5</v>
      </c>
      <c r="R369" s="19">
        <v>44918</v>
      </c>
      <c r="S369" s="12">
        <v>10132963</v>
      </c>
      <c r="T369" s="12" t="s">
        <v>1849</v>
      </c>
      <c r="U369" s="15"/>
      <c r="V369" s="94" t="s">
        <v>1895</v>
      </c>
      <c r="W369" s="128" t="s">
        <v>2017</v>
      </c>
    </row>
    <row r="370" spans="1:23" customFormat="1" ht="30" customHeight="1" x14ac:dyDescent="0.3">
      <c r="A370" s="65" t="s">
        <v>834</v>
      </c>
      <c r="B370" s="91" t="s">
        <v>1673</v>
      </c>
      <c r="C370" s="92"/>
      <c r="D370" s="12" t="s">
        <v>835</v>
      </c>
      <c r="E370" s="12" t="s">
        <v>1760</v>
      </c>
      <c r="F370" s="12" t="s">
        <v>0</v>
      </c>
      <c r="G370" s="12">
        <v>31.12</v>
      </c>
      <c r="H370" s="9" t="s">
        <v>15</v>
      </c>
      <c r="I370" s="32" t="s">
        <v>1661</v>
      </c>
      <c r="J370" s="32" t="s">
        <v>1662</v>
      </c>
      <c r="K370" s="126" t="s">
        <v>2014</v>
      </c>
      <c r="L370" s="19" t="s">
        <v>1667</v>
      </c>
      <c r="M370" s="12" t="s">
        <v>1563</v>
      </c>
      <c r="N370" s="19" t="s">
        <v>469</v>
      </c>
      <c r="O370" s="24">
        <v>1461</v>
      </c>
      <c r="P370" s="24">
        <f t="shared" si="19"/>
        <v>730.5</v>
      </c>
      <c r="Q370" s="34">
        <f t="shared" si="18"/>
        <v>0.5</v>
      </c>
      <c r="R370" s="19">
        <v>44918</v>
      </c>
      <c r="S370" s="12">
        <v>10132964</v>
      </c>
      <c r="T370" s="12" t="s">
        <v>1849</v>
      </c>
      <c r="U370" s="15"/>
      <c r="V370" s="94" t="s">
        <v>1895</v>
      </c>
      <c r="W370" s="128" t="s">
        <v>2017</v>
      </c>
    </row>
    <row r="371" spans="1:23" customFormat="1" ht="30" customHeight="1" x14ac:dyDescent="0.3">
      <c r="A371" s="65" t="s">
        <v>871</v>
      </c>
      <c r="B371" s="16" t="s">
        <v>475</v>
      </c>
      <c r="C371" s="9"/>
      <c r="D371" s="12" t="s">
        <v>1674</v>
      </c>
      <c r="E371" s="12" t="s">
        <v>1761</v>
      </c>
      <c r="F371" s="12" t="s">
        <v>0</v>
      </c>
      <c r="G371" s="12">
        <v>31.12</v>
      </c>
      <c r="H371" s="12" t="s">
        <v>15</v>
      </c>
      <c r="I371" s="32" t="s">
        <v>1661</v>
      </c>
      <c r="J371" s="32" t="s">
        <v>1662</v>
      </c>
      <c r="K371" s="126" t="s">
        <v>2014</v>
      </c>
      <c r="L371" s="19" t="s">
        <v>1667</v>
      </c>
      <c r="M371" s="12" t="s">
        <v>1563</v>
      </c>
      <c r="N371" s="19" t="s">
        <v>469</v>
      </c>
      <c r="O371" s="24">
        <v>1461</v>
      </c>
      <c r="P371" s="24">
        <f t="shared" si="19"/>
        <v>730.5</v>
      </c>
      <c r="Q371" s="34">
        <f t="shared" si="18"/>
        <v>0.5</v>
      </c>
      <c r="R371" s="19">
        <v>44918</v>
      </c>
      <c r="S371" s="12">
        <v>10132968</v>
      </c>
      <c r="T371" s="12" t="s">
        <v>1849</v>
      </c>
      <c r="U371" s="15"/>
      <c r="V371" s="94" t="s">
        <v>1895</v>
      </c>
      <c r="W371" s="128" t="s">
        <v>2017</v>
      </c>
    </row>
    <row r="372" spans="1:23" customFormat="1" ht="30" customHeight="1" x14ac:dyDescent="0.3">
      <c r="A372" s="65" t="s">
        <v>1675</v>
      </c>
      <c r="B372" s="92" t="s">
        <v>1676</v>
      </c>
      <c r="C372" s="91"/>
      <c r="D372" s="12" t="s">
        <v>684</v>
      </c>
      <c r="E372" s="12" t="s">
        <v>1762</v>
      </c>
      <c r="F372" s="12" t="s">
        <v>0</v>
      </c>
      <c r="G372" s="90" t="s">
        <v>898</v>
      </c>
      <c r="H372" s="12" t="s">
        <v>1</v>
      </c>
      <c r="I372" s="32" t="s">
        <v>1661</v>
      </c>
      <c r="J372" s="32" t="s">
        <v>1662</v>
      </c>
      <c r="K372" s="126" t="s">
        <v>2014</v>
      </c>
      <c r="L372" s="19" t="s">
        <v>1035</v>
      </c>
      <c r="M372" s="12" t="s">
        <v>1563</v>
      </c>
      <c r="N372" s="19" t="s">
        <v>469</v>
      </c>
      <c r="O372" s="24">
        <v>1461</v>
      </c>
      <c r="P372" s="24">
        <f t="shared" si="19"/>
        <v>730.5</v>
      </c>
      <c r="Q372" s="34">
        <f>P372/O372</f>
        <v>0.5</v>
      </c>
      <c r="R372" s="19">
        <v>44923</v>
      </c>
      <c r="S372" s="12">
        <v>10139087</v>
      </c>
      <c r="T372" s="12" t="s">
        <v>1849</v>
      </c>
      <c r="U372" s="15"/>
      <c r="V372" s="94" t="s">
        <v>1895</v>
      </c>
      <c r="W372" s="128" t="s">
        <v>2017</v>
      </c>
    </row>
    <row r="373" spans="1:23" customFormat="1" ht="30" customHeight="1" x14ac:dyDescent="0.3">
      <c r="A373" s="65" t="s">
        <v>1812</v>
      </c>
      <c r="B373" s="91" t="s">
        <v>571</v>
      </c>
      <c r="C373" s="92"/>
      <c r="D373" s="12" t="s">
        <v>1677</v>
      </c>
      <c r="E373" s="12" t="s">
        <v>1763</v>
      </c>
      <c r="F373" s="12" t="s">
        <v>0</v>
      </c>
      <c r="G373" s="90" t="s">
        <v>898</v>
      </c>
      <c r="H373" s="9" t="s">
        <v>1</v>
      </c>
      <c r="I373" s="32" t="s">
        <v>1661</v>
      </c>
      <c r="J373" s="32" t="s">
        <v>1662</v>
      </c>
      <c r="K373" s="126" t="s">
        <v>2014</v>
      </c>
      <c r="L373" s="19" t="s">
        <v>1667</v>
      </c>
      <c r="M373" s="12" t="s">
        <v>1563</v>
      </c>
      <c r="N373" s="19" t="s">
        <v>469</v>
      </c>
      <c r="O373" s="24">
        <v>1461</v>
      </c>
      <c r="P373" s="24">
        <f t="shared" si="19"/>
        <v>730.5</v>
      </c>
      <c r="Q373" s="34">
        <f t="shared" si="18"/>
        <v>0.5</v>
      </c>
      <c r="R373" s="19">
        <v>44923</v>
      </c>
      <c r="S373" s="12">
        <v>10139096</v>
      </c>
      <c r="T373" s="12" t="s">
        <v>1849</v>
      </c>
      <c r="U373" s="15"/>
      <c r="V373" s="94" t="s">
        <v>1895</v>
      </c>
      <c r="W373" s="128" t="s">
        <v>2017</v>
      </c>
    </row>
    <row r="374" spans="1:23" customFormat="1" ht="30" customHeight="1" x14ac:dyDescent="0.3">
      <c r="A374" s="65" t="s">
        <v>1813</v>
      </c>
      <c r="B374" s="16" t="s">
        <v>509</v>
      </c>
      <c r="C374" s="9"/>
      <c r="D374" s="12" t="s">
        <v>510</v>
      </c>
      <c r="E374" s="12" t="s">
        <v>1764</v>
      </c>
      <c r="F374" s="12" t="s">
        <v>0</v>
      </c>
      <c r="G374" s="12" t="s">
        <v>157</v>
      </c>
      <c r="H374" s="9" t="s">
        <v>1</v>
      </c>
      <c r="I374" s="32" t="s">
        <v>1661</v>
      </c>
      <c r="J374" s="32" t="s">
        <v>1662</v>
      </c>
      <c r="K374" s="126" t="s">
        <v>2014</v>
      </c>
      <c r="L374" s="19" t="s">
        <v>1035</v>
      </c>
      <c r="M374" s="12" t="s">
        <v>1563</v>
      </c>
      <c r="N374" s="19" t="s">
        <v>469</v>
      </c>
      <c r="O374" s="24">
        <v>1461</v>
      </c>
      <c r="P374" s="24">
        <f t="shared" si="19"/>
        <v>730.5</v>
      </c>
      <c r="Q374" s="34">
        <f t="shared" si="18"/>
        <v>0.5</v>
      </c>
      <c r="R374" s="19">
        <v>44923</v>
      </c>
      <c r="S374" s="12">
        <v>10139103</v>
      </c>
      <c r="T374" s="12" t="s">
        <v>1849</v>
      </c>
      <c r="U374" s="15"/>
      <c r="V374" s="94" t="s">
        <v>1895</v>
      </c>
      <c r="W374" s="128" t="s">
        <v>2017</v>
      </c>
    </row>
    <row r="375" spans="1:23" customFormat="1" ht="30" customHeight="1" x14ac:dyDescent="0.3">
      <c r="A375" s="65" t="s">
        <v>1814</v>
      </c>
      <c r="B375" s="91" t="s">
        <v>1678</v>
      </c>
      <c r="C375" s="92" t="s">
        <v>703</v>
      </c>
      <c r="D375" s="12" t="s">
        <v>704</v>
      </c>
      <c r="E375" s="12" t="s">
        <v>1765</v>
      </c>
      <c r="F375" s="12" t="s">
        <v>0</v>
      </c>
      <c r="G375" s="12" t="s">
        <v>6</v>
      </c>
      <c r="H375" s="9" t="s">
        <v>15</v>
      </c>
      <c r="I375" s="32" t="s">
        <v>1661</v>
      </c>
      <c r="J375" s="32" t="s">
        <v>1662</v>
      </c>
      <c r="K375" s="126" t="s">
        <v>2014</v>
      </c>
      <c r="L375" s="19" t="s">
        <v>1035</v>
      </c>
      <c r="M375" s="12" t="s">
        <v>1563</v>
      </c>
      <c r="N375" s="19" t="s">
        <v>469</v>
      </c>
      <c r="O375" s="24">
        <v>1461</v>
      </c>
      <c r="P375" s="24">
        <f t="shared" si="19"/>
        <v>730.5</v>
      </c>
      <c r="Q375" s="34">
        <f t="shared" si="18"/>
        <v>0.5</v>
      </c>
      <c r="R375" s="19">
        <v>44923</v>
      </c>
      <c r="S375" s="12">
        <v>10139112</v>
      </c>
      <c r="T375" s="12" t="s">
        <v>1849</v>
      </c>
      <c r="U375" s="15"/>
      <c r="V375" s="94" t="s">
        <v>1895</v>
      </c>
      <c r="W375" s="128" t="s">
        <v>2017</v>
      </c>
    </row>
    <row r="376" spans="1:23" customFormat="1" ht="30" customHeight="1" x14ac:dyDescent="0.3">
      <c r="A376" s="65" t="s">
        <v>492</v>
      </c>
      <c r="B376" s="91" t="s">
        <v>493</v>
      </c>
      <c r="C376" s="91"/>
      <c r="D376" s="12" t="s">
        <v>1679</v>
      </c>
      <c r="E376" s="12" t="s">
        <v>1766</v>
      </c>
      <c r="F376" s="12" t="s">
        <v>0</v>
      </c>
      <c r="G376" s="12">
        <v>31.07</v>
      </c>
      <c r="H376" s="12" t="s">
        <v>1</v>
      </c>
      <c r="I376" s="32" t="s">
        <v>1661</v>
      </c>
      <c r="J376" s="32" t="s">
        <v>1662</v>
      </c>
      <c r="K376" s="126" t="s">
        <v>2014</v>
      </c>
      <c r="L376" s="19" t="s">
        <v>1035</v>
      </c>
      <c r="M376" s="12" t="s">
        <v>1563</v>
      </c>
      <c r="N376" s="19" t="s">
        <v>469</v>
      </c>
      <c r="O376" s="24">
        <v>1461</v>
      </c>
      <c r="P376" s="24">
        <f t="shared" si="19"/>
        <v>730.5</v>
      </c>
      <c r="Q376" s="34">
        <f t="shared" si="18"/>
        <v>0.5</v>
      </c>
      <c r="R376" s="19">
        <v>44923</v>
      </c>
      <c r="S376" s="12">
        <v>10139122</v>
      </c>
      <c r="T376" s="12" t="s">
        <v>1849</v>
      </c>
      <c r="U376" s="15"/>
      <c r="V376" s="94" t="s">
        <v>1895</v>
      </c>
      <c r="W376" s="128" t="s">
        <v>2017</v>
      </c>
    </row>
    <row r="377" spans="1:23" customFormat="1" ht="30" customHeight="1" x14ac:dyDescent="0.3">
      <c r="A377" s="65" t="s">
        <v>1815</v>
      </c>
      <c r="B377" s="16" t="s">
        <v>598</v>
      </c>
      <c r="C377" s="16"/>
      <c r="D377" s="12" t="s">
        <v>599</v>
      </c>
      <c r="E377" s="12" t="s">
        <v>1767</v>
      </c>
      <c r="F377" s="12" t="s">
        <v>0</v>
      </c>
      <c r="G377" s="12" t="s">
        <v>989</v>
      </c>
      <c r="H377" s="12" t="s">
        <v>45</v>
      </c>
      <c r="I377" s="32" t="s">
        <v>1661</v>
      </c>
      <c r="J377" s="32" t="s">
        <v>1662</v>
      </c>
      <c r="K377" s="126" t="s">
        <v>2014</v>
      </c>
      <c r="L377" s="19" t="s">
        <v>1680</v>
      </c>
      <c r="M377" s="12" t="s">
        <v>1563</v>
      </c>
      <c r="N377" s="19" t="s">
        <v>469</v>
      </c>
      <c r="O377" s="24">
        <v>1461</v>
      </c>
      <c r="P377" s="24">
        <f t="shared" si="19"/>
        <v>730.5</v>
      </c>
      <c r="Q377" s="34">
        <f t="shared" si="18"/>
        <v>0.5</v>
      </c>
      <c r="R377" s="19">
        <v>44923</v>
      </c>
      <c r="S377" s="12">
        <v>10139130</v>
      </c>
      <c r="T377" s="12" t="s">
        <v>1849</v>
      </c>
      <c r="U377" s="15"/>
      <c r="V377" s="94" t="s">
        <v>1895</v>
      </c>
      <c r="W377" s="128" t="s">
        <v>2017</v>
      </c>
    </row>
    <row r="378" spans="1:23" customFormat="1" ht="30" customHeight="1" x14ac:dyDescent="0.3">
      <c r="A378" s="65" t="s">
        <v>1816</v>
      </c>
      <c r="B378" s="91" t="s">
        <v>1681</v>
      </c>
      <c r="C378" s="92" t="s">
        <v>710</v>
      </c>
      <c r="D378" s="12" t="s">
        <v>1682</v>
      </c>
      <c r="E378" s="12" t="s">
        <v>1768</v>
      </c>
      <c r="F378" s="12" t="s">
        <v>0</v>
      </c>
      <c r="G378" s="12">
        <v>31.12</v>
      </c>
      <c r="H378" s="9" t="s">
        <v>15</v>
      </c>
      <c r="I378" s="32" t="s">
        <v>1661</v>
      </c>
      <c r="J378" s="32" t="s">
        <v>1662</v>
      </c>
      <c r="K378" s="126" t="s">
        <v>2014</v>
      </c>
      <c r="L378" s="19" t="s">
        <v>1680</v>
      </c>
      <c r="M378" s="12" t="s">
        <v>1563</v>
      </c>
      <c r="N378" s="19" t="s">
        <v>469</v>
      </c>
      <c r="O378" s="24">
        <v>1461</v>
      </c>
      <c r="P378" s="24">
        <f t="shared" si="19"/>
        <v>730.5</v>
      </c>
      <c r="Q378" s="34">
        <f t="shared" si="18"/>
        <v>0.5</v>
      </c>
      <c r="R378" s="19">
        <v>44923</v>
      </c>
      <c r="S378" s="12">
        <v>10139139</v>
      </c>
      <c r="T378" s="12" t="s">
        <v>1849</v>
      </c>
      <c r="U378" s="15"/>
      <c r="V378" s="94" t="s">
        <v>1895</v>
      </c>
      <c r="W378" s="128" t="s">
        <v>2017</v>
      </c>
    </row>
    <row r="379" spans="1:23" customFormat="1" ht="30" customHeight="1" x14ac:dyDescent="0.3">
      <c r="A379" s="67" t="s">
        <v>1817</v>
      </c>
      <c r="B379" s="91" t="s">
        <v>1683</v>
      </c>
      <c r="C379" s="92"/>
      <c r="D379" s="12" t="s">
        <v>1684</v>
      </c>
      <c r="E379" s="12" t="s">
        <v>1769</v>
      </c>
      <c r="F379" s="12" t="s">
        <v>0</v>
      </c>
      <c r="G379" s="12" t="s">
        <v>6</v>
      </c>
      <c r="H379" s="9" t="s">
        <v>15</v>
      </c>
      <c r="I379" s="32" t="s">
        <v>1661</v>
      </c>
      <c r="J379" s="32" t="s">
        <v>1662</v>
      </c>
      <c r="K379" s="126" t="s">
        <v>2014</v>
      </c>
      <c r="L379" s="19" t="s">
        <v>1667</v>
      </c>
      <c r="M379" s="12" t="s">
        <v>1563</v>
      </c>
      <c r="N379" s="19" t="s">
        <v>469</v>
      </c>
      <c r="O379" s="24">
        <v>1461</v>
      </c>
      <c r="P379" s="24">
        <f t="shared" si="19"/>
        <v>730.5</v>
      </c>
      <c r="Q379" s="34">
        <f t="shared" si="18"/>
        <v>0.5</v>
      </c>
      <c r="R379" s="19">
        <v>44923</v>
      </c>
      <c r="S379" s="12">
        <v>10139152</v>
      </c>
      <c r="T379" s="12" t="s">
        <v>1849</v>
      </c>
      <c r="U379" s="15"/>
      <c r="V379" s="94" t="s">
        <v>1895</v>
      </c>
      <c r="W379" s="128" t="s">
        <v>2017</v>
      </c>
    </row>
    <row r="380" spans="1:23" customFormat="1" ht="30" customHeight="1" x14ac:dyDescent="0.3">
      <c r="A380" s="65" t="s">
        <v>1685</v>
      </c>
      <c r="B380" s="9" t="s">
        <v>506</v>
      </c>
      <c r="C380" s="9"/>
      <c r="D380" s="12" t="s">
        <v>507</v>
      </c>
      <c r="E380" s="12" t="s">
        <v>1770</v>
      </c>
      <c r="F380" s="12" t="s">
        <v>0</v>
      </c>
      <c r="G380" s="12">
        <v>31.12</v>
      </c>
      <c r="H380" s="9" t="s">
        <v>45</v>
      </c>
      <c r="I380" s="32" t="s">
        <v>1661</v>
      </c>
      <c r="J380" s="32" t="s">
        <v>1662</v>
      </c>
      <c r="K380" s="126" t="s">
        <v>2014</v>
      </c>
      <c r="L380" s="19" t="s">
        <v>1686</v>
      </c>
      <c r="M380" s="12" t="s">
        <v>1563</v>
      </c>
      <c r="N380" s="19" t="s">
        <v>469</v>
      </c>
      <c r="O380" s="24">
        <v>1461</v>
      </c>
      <c r="P380" s="24">
        <f t="shared" si="19"/>
        <v>730.5</v>
      </c>
      <c r="Q380" s="34">
        <f t="shared" si="18"/>
        <v>0.5</v>
      </c>
      <c r="R380" s="19">
        <v>44923</v>
      </c>
      <c r="S380" s="12">
        <v>10139163</v>
      </c>
      <c r="T380" s="12" t="s">
        <v>1849</v>
      </c>
      <c r="U380" s="15"/>
      <c r="V380" s="94" t="s">
        <v>1895</v>
      </c>
      <c r="W380" s="128" t="s">
        <v>2017</v>
      </c>
    </row>
    <row r="381" spans="1:23" customFormat="1" ht="30" customHeight="1" x14ac:dyDescent="0.3">
      <c r="A381" s="65" t="s">
        <v>1818</v>
      </c>
      <c r="B381" s="91" t="s">
        <v>721</v>
      </c>
      <c r="C381" s="92" t="s">
        <v>722</v>
      </c>
      <c r="D381" s="12" t="s">
        <v>1687</v>
      </c>
      <c r="E381" s="12" t="s">
        <v>1771</v>
      </c>
      <c r="F381" s="12" t="s">
        <v>0</v>
      </c>
      <c r="G381" s="12">
        <v>31.12</v>
      </c>
      <c r="H381" s="12" t="s">
        <v>15</v>
      </c>
      <c r="I381" s="32" t="s">
        <v>1661</v>
      </c>
      <c r="J381" s="32" t="s">
        <v>1662</v>
      </c>
      <c r="K381" s="126" t="s">
        <v>2014</v>
      </c>
      <c r="L381" s="19" t="s">
        <v>1688</v>
      </c>
      <c r="M381" s="12" t="s">
        <v>1563</v>
      </c>
      <c r="N381" s="19" t="s">
        <v>469</v>
      </c>
      <c r="O381" s="24">
        <v>1461</v>
      </c>
      <c r="P381" s="24">
        <f t="shared" si="19"/>
        <v>730.5</v>
      </c>
      <c r="Q381" s="34">
        <f t="shared" si="18"/>
        <v>0.5</v>
      </c>
      <c r="R381" s="19">
        <v>44923</v>
      </c>
      <c r="S381" s="12">
        <v>10139190</v>
      </c>
      <c r="T381" s="12" t="s">
        <v>1849</v>
      </c>
      <c r="U381" s="15"/>
      <c r="V381" s="94" t="s">
        <v>1895</v>
      </c>
      <c r="W381" s="128" t="s">
        <v>2017</v>
      </c>
    </row>
    <row r="382" spans="1:23" customFormat="1" ht="30" customHeight="1" x14ac:dyDescent="0.3">
      <c r="A382" s="65" t="s">
        <v>555</v>
      </c>
      <c r="B382" s="91" t="s">
        <v>1689</v>
      </c>
      <c r="C382" s="92"/>
      <c r="D382" s="12" t="s">
        <v>1611</v>
      </c>
      <c r="E382" s="12" t="s">
        <v>1772</v>
      </c>
      <c r="F382" s="12" t="s">
        <v>0</v>
      </c>
      <c r="G382" s="12">
        <v>31.12</v>
      </c>
      <c r="H382" s="12" t="s">
        <v>45</v>
      </c>
      <c r="I382" s="32" t="s">
        <v>1661</v>
      </c>
      <c r="J382" s="32" t="s">
        <v>1662</v>
      </c>
      <c r="K382" s="126" t="s">
        <v>2014</v>
      </c>
      <c r="L382" s="19" t="s">
        <v>1688</v>
      </c>
      <c r="M382" s="12" t="s">
        <v>1563</v>
      </c>
      <c r="N382" s="19" t="s">
        <v>469</v>
      </c>
      <c r="O382" s="24">
        <v>1461</v>
      </c>
      <c r="P382" s="24">
        <f t="shared" si="19"/>
        <v>730.5</v>
      </c>
      <c r="Q382" s="34">
        <f t="shared" si="18"/>
        <v>0.5</v>
      </c>
      <c r="R382" s="19">
        <v>44923</v>
      </c>
      <c r="S382" s="12">
        <v>10139206</v>
      </c>
      <c r="T382" s="12" t="s">
        <v>1849</v>
      </c>
      <c r="U382" s="15"/>
      <c r="V382" s="94" t="s">
        <v>1895</v>
      </c>
      <c r="W382" s="128" t="s">
        <v>2017</v>
      </c>
    </row>
    <row r="383" spans="1:23" customFormat="1" ht="30" customHeight="1" x14ac:dyDescent="0.3">
      <c r="A383" s="65" t="s">
        <v>1690</v>
      </c>
      <c r="B383" s="16" t="s">
        <v>530</v>
      </c>
      <c r="C383" s="16"/>
      <c r="D383" s="12" t="s">
        <v>531</v>
      </c>
      <c r="E383" s="12" t="s">
        <v>1773</v>
      </c>
      <c r="F383" s="12" t="s">
        <v>0</v>
      </c>
      <c r="G383" s="12" t="s">
        <v>1691</v>
      </c>
      <c r="H383" s="9" t="s">
        <v>15</v>
      </c>
      <c r="I383" s="32" t="s">
        <v>1661</v>
      </c>
      <c r="J383" s="32" t="s">
        <v>1662</v>
      </c>
      <c r="K383" s="126" t="s">
        <v>2014</v>
      </c>
      <c r="L383" s="19" t="s">
        <v>1667</v>
      </c>
      <c r="M383" s="12" t="s">
        <v>1563</v>
      </c>
      <c r="N383" s="19" t="s">
        <v>469</v>
      </c>
      <c r="O383" s="24">
        <v>1461</v>
      </c>
      <c r="P383" s="24">
        <f t="shared" si="19"/>
        <v>730.5</v>
      </c>
      <c r="Q383" s="34">
        <f t="shared" si="18"/>
        <v>0.5</v>
      </c>
      <c r="R383" s="19">
        <v>44923</v>
      </c>
      <c r="S383" s="12">
        <v>10139215</v>
      </c>
      <c r="T383" s="12" t="s">
        <v>1849</v>
      </c>
      <c r="U383" s="15"/>
      <c r="V383" s="94" t="s">
        <v>1895</v>
      </c>
      <c r="W383" s="128" t="s">
        <v>2017</v>
      </c>
    </row>
    <row r="384" spans="1:23" customFormat="1" ht="30" customHeight="1" x14ac:dyDescent="0.3">
      <c r="A384" s="65" t="s">
        <v>1609</v>
      </c>
      <c r="B384" s="91" t="s">
        <v>1692</v>
      </c>
      <c r="C384" s="92" t="s">
        <v>1595</v>
      </c>
      <c r="D384" s="12" t="s">
        <v>1610</v>
      </c>
      <c r="E384" s="12" t="s">
        <v>1774</v>
      </c>
      <c r="F384" s="12" t="s">
        <v>0</v>
      </c>
      <c r="G384" s="12">
        <v>31.12</v>
      </c>
      <c r="H384" s="9" t="s">
        <v>15</v>
      </c>
      <c r="I384" s="32" t="s">
        <v>1661</v>
      </c>
      <c r="J384" s="32" t="s">
        <v>1662</v>
      </c>
      <c r="K384" s="126" t="s">
        <v>2014</v>
      </c>
      <c r="L384" s="19" t="s">
        <v>1693</v>
      </c>
      <c r="M384" s="12" t="s">
        <v>1563</v>
      </c>
      <c r="N384" s="19" t="s">
        <v>469</v>
      </c>
      <c r="O384" s="24">
        <v>1461</v>
      </c>
      <c r="P384" s="24">
        <f t="shared" si="19"/>
        <v>730.5</v>
      </c>
      <c r="Q384" s="34">
        <f t="shared" si="18"/>
        <v>0.5</v>
      </c>
      <c r="R384" s="19">
        <v>44923</v>
      </c>
      <c r="S384" s="12">
        <v>10139459</v>
      </c>
      <c r="T384" s="12" t="s">
        <v>1849</v>
      </c>
      <c r="U384" s="15"/>
      <c r="V384" s="94" t="s">
        <v>1895</v>
      </c>
      <c r="W384" s="128" t="s">
        <v>2017</v>
      </c>
    </row>
    <row r="385" spans="1:23" customFormat="1" ht="30" customHeight="1" x14ac:dyDescent="0.3">
      <c r="A385" s="65" t="s">
        <v>1819</v>
      </c>
      <c r="B385" s="91" t="s">
        <v>516</v>
      </c>
      <c r="C385" s="92" t="s">
        <v>517</v>
      </c>
      <c r="D385" s="12" t="s">
        <v>1820</v>
      </c>
      <c r="E385" s="12" t="s">
        <v>1775</v>
      </c>
      <c r="F385" s="12" t="s">
        <v>0</v>
      </c>
      <c r="G385" s="12" t="s">
        <v>6</v>
      </c>
      <c r="H385" s="9" t="s">
        <v>15</v>
      </c>
      <c r="I385" s="32" t="s">
        <v>1661</v>
      </c>
      <c r="J385" s="32" t="s">
        <v>1662</v>
      </c>
      <c r="K385" s="126" t="s">
        <v>2014</v>
      </c>
      <c r="L385" s="19" t="s">
        <v>1693</v>
      </c>
      <c r="M385" s="12" t="s">
        <v>1563</v>
      </c>
      <c r="N385" s="19" t="s">
        <v>469</v>
      </c>
      <c r="O385" s="24">
        <v>1461</v>
      </c>
      <c r="P385" s="24">
        <f t="shared" si="19"/>
        <v>730.5</v>
      </c>
      <c r="Q385" s="34">
        <f t="shared" si="18"/>
        <v>0.5</v>
      </c>
      <c r="R385" s="19">
        <v>44923</v>
      </c>
      <c r="S385" s="12">
        <v>10139485</v>
      </c>
      <c r="T385" s="12" t="s">
        <v>1849</v>
      </c>
      <c r="U385" s="15"/>
      <c r="V385" s="94" t="s">
        <v>1895</v>
      </c>
      <c r="W385" s="128" t="s">
        <v>2017</v>
      </c>
    </row>
    <row r="386" spans="1:23" customFormat="1" ht="30" customHeight="1" x14ac:dyDescent="0.3">
      <c r="A386" s="65" t="s">
        <v>1821</v>
      </c>
      <c r="B386" s="9" t="s">
        <v>1694</v>
      </c>
      <c r="C386" s="9"/>
      <c r="D386" s="12" t="s">
        <v>1695</v>
      </c>
      <c r="E386" s="12" t="s">
        <v>1776</v>
      </c>
      <c r="F386" s="12" t="s">
        <v>0</v>
      </c>
      <c r="G386" s="12" t="s">
        <v>343</v>
      </c>
      <c r="H386" s="12" t="s">
        <v>45</v>
      </c>
      <c r="I386" s="32" t="s">
        <v>1661</v>
      </c>
      <c r="J386" s="32" t="s">
        <v>1662</v>
      </c>
      <c r="K386" s="126" t="s">
        <v>2014</v>
      </c>
      <c r="L386" s="19" t="s">
        <v>1696</v>
      </c>
      <c r="M386" s="12" t="s">
        <v>1563</v>
      </c>
      <c r="N386" s="19" t="s">
        <v>469</v>
      </c>
      <c r="O386" s="24">
        <v>1461</v>
      </c>
      <c r="P386" s="24">
        <f t="shared" si="19"/>
        <v>730.5</v>
      </c>
      <c r="Q386" s="34">
        <f t="shared" si="18"/>
        <v>0.5</v>
      </c>
      <c r="R386" s="19">
        <v>44923</v>
      </c>
      <c r="S386" s="12">
        <v>10139539</v>
      </c>
      <c r="T386" s="12" t="s">
        <v>1849</v>
      </c>
      <c r="U386" s="15"/>
      <c r="V386" s="94" t="s">
        <v>1895</v>
      </c>
      <c r="W386" s="128" t="s">
        <v>2017</v>
      </c>
    </row>
    <row r="387" spans="1:23" customFormat="1" ht="30" customHeight="1" x14ac:dyDescent="0.3">
      <c r="A387" s="65" t="s">
        <v>1822</v>
      </c>
      <c r="B387" s="92">
        <v>120790217</v>
      </c>
      <c r="C387" s="92"/>
      <c r="D387" s="12" t="s">
        <v>1697</v>
      </c>
      <c r="E387" s="12" t="s">
        <v>1777</v>
      </c>
      <c r="F387" s="12" t="s">
        <v>0</v>
      </c>
      <c r="G387" s="12" t="s">
        <v>898</v>
      </c>
      <c r="H387" s="12" t="s">
        <v>1</v>
      </c>
      <c r="I387" s="32" t="s">
        <v>1661</v>
      </c>
      <c r="J387" s="32" t="s">
        <v>1662</v>
      </c>
      <c r="K387" s="126" t="s">
        <v>2014</v>
      </c>
      <c r="L387" s="19" t="s">
        <v>1696</v>
      </c>
      <c r="M387" s="12" t="s">
        <v>1563</v>
      </c>
      <c r="N387" s="19" t="s">
        <v>469</v>
      </c>
      <c r="O387" s="24">
        <v>1461</v>
      </c>
      <c r="P387" s="24">
        <f t="shared" si="19"/>
        <v>730.5</v>
      </c>
      <c r="Q387" s="34">
        <f t="shared" si="18"/>
        <v>0.5</v>
      </c>
      <c r="R387" s="19">
        <v>44923</v>
      </c>
      <c r="S387" s="12">
        <v>10139675</v>
      </c>
      <c r="T387" s="12" t="s">
        <v>1849</v>
      </c>
      <c r="U387" s="15"/>
      <c r="V387" s="94" t="s">
        <v>1895</v>
      </c>
      <c r="W387" s="128" t="s">
        <v>2017</v>
      </c>
    </row>
    <row r="388" spans="1:23" customFormat="1" ht="30" customHeight="1" x14ac:dyDescent="0.3">
      <c r="A388" s="67" t="s">
        <v>1823</v>
      </c>
      <c r="B388" s="91" t="s">
        <v>670</v>
      </c>
      <c r="C388" s="92"/>
      <c r="D388" s="12" t="s">
        <v>1698</v>
      </c>
      <c r="E388" s="12" t="s">
        <v>1778</v>
      </c>
      <c r="F388" s="12" t="s">
        <v>0</v>
      </c>
      <c r="G388" s="12" t="s">
        <v>895</v>
      </c>
      <c r="H388" s="9" t="s">
        <v>45</v>
      </c>
      <c r="I388" s="32" t="s">
        <v>1661</v>
      </c>
      <c r="J388" s="32" t="s">
        <v>1662</v>
      </c>
      <c r="K388" s="126" t="s">
        <v>2014</v>
      </c>
      <c r="L388" s="19" t="s">
        <v>1696</v>
      </c>
      <c r="M388" s="12" t="s">
        <v>1563</v>
      </c>
      <c r="N388" s="19" t="s">
        <v>469</v>
      </c>
      <c r="O388" s="24">
        <v>1461</v>
      </c>
      <c r="P388" s="24">
        <f t="shared" si="19"/>
        <v>730.5</v>
      </c>
      <c r="Q388" s="34">
        <f t="shared" si="18"/>
        <v>0.5</v>
      </c>
      <c r="R388" s="19">
        <v>44923</v>
      </c>
      <c r="S388" s="12">
        <v>10139945</v>
      </c>
      <c r="T388" s="12" t="s">
        <v>1849</v>
      </c>
      <c r="U388" s="15"/>
      <c r="V388" s="94" t="s">
        <v>1895</v>
      </c>
      <c r="W388" s="128" t="s">
        <v>2017</v>
      </c>
    </row>
    <row r="389" spans="1:23" customFormat="1" ht="30" customHeight="1" x14ac:dyDescent="0.3">
      <c r="A389" s="67" t="s">
        <v>1824</v>
      </c>
      <c r="B389" s="9" t="s">
        <v>520</v>
      </c>
      <c r="C389" s="9"/>
      <c r="D389" s="12" t="s">
        <v>1699</v>
      </c>
      <c r="E389" s="12" t="s">
        <v>1779</v>
      </c>
      <c r="F389" s="12" t="s">
        <v>0</v>
      </c>
      <c r="G389" s="12" t="s">
        <v>343</v>
      </c>
      <c r="H389" s="9" t="s">
        <v>45</v>
      </c>
      <c r="I389" s="32" t="s">
        <v>1661</v>
      </c>
      <c r="J389" s="32" t="s">
        <v>1662</v>
      </c>
      <c r="K389" s="126" t="s">
        <v>2014</v>
      </c>
      <c r="L389" s="19" t="s">
        <v>1680</v>
      </c>
      <c r="M389" s="12" t="s">
        <v>1563</v>
      </c>
      <c r="N389" s="19" t="s">
        <v>469</v>
      </c>
      <c r="O389" s="24">
        <v>1461</v>
      </c>
      <c r="P389" s="24">
        <f t="shared" si="19"/>
        <v>730.5</v>
      </c>
      <c r="Q389" s="34">
        <f t="shared" si="18"/>
        <v>0.5</v>
      </c>
      <c r="R389" s="19">
        <v>44923</v>
      </c>
      <c r="S389" s="12">
        <v>10140087</v>
      </c>
      <c r="T389" s="12" t="s">
        <v>1849</v>
      </c>
      <c r="U389" s="15"/>
      <c r="V389" s="94" t="s">
        <v>1895</v>
      </c>
      <c r="W389" s="128" t="s">
        <v>2017</v>
      </c>
    </row>
    <row r="390" spans="1:23" customFormat="1" ht="30" customHeight="1" x14ac:dyDescent="0.3">
      <c r="A390" s="65" t="s">
        <v>1700</v>
      </c>
      <c r="B390" s="91" t="s">
        <v>733</v>
      </c>
      <c r="C390" s="92"/>
      <c r="D390" s="12" t="s">
        <v>1701</v>
      </c>
      <c r="E390" s="12" t="s">
        <v>1780</v>
      </c>
      <c r="F390" s="12" t="s">
        <v>0</v>
      </c>
      <c r="G390" s="12" t="s">
        <v>6</v>
      </c>
      <c r="H390" s="12" t="s">
        <v>45</v>
      </c>
      <c r="I390" s="32" t="s">
        <v>1661</v>
      </c>
      <c r="J390" s="32" t="s">
        <v>1662</v>
      </c>
      <c r="K390" s="126" t="s">
        <v>2014</v>
      </c>
      <c r="L390" s="19" t="s">
        <v>1702</v>
      </c>
      <c r="M390" s="12" t="s">
        <v>1563</v>
      </c>
      <c r="N390" s="19" t="s">
        <v>469</v>
      </c>
      <c r="O390" s="24">
        <v>1461</v>
      </c>
      <c r="P390" s="24">
        <f t="shared" si="19"/>
        <v>730.5</v>
      </c>
      <c r="Q390" s="34">
        <f t="shared" si="18"/>
        <v>0.5</v>
      </c>
      <c r="R390" s="19">
        <v>44923</v>
      </c>
      <c r="S390" s="12">
        <v>10140235</v>
      </c>
      <c r="T390" s="12" t="s">
        <v>1849</v>
      </c>
      <c r="U390" s="15"/>
      <c r="V390" s="94" t="s">
        <v>1895</v>
      </c>
      <c r="W390" s="128" t="s">
        <v>2017</v>
      </c>
    </row>
    <row r="391" spans="1:23" customFormat="1" ht="30" customHeight="1" x14ac:dyDescent="0.3">
      <c r="A391" s="65" t="s">
        <v>1825</v>
      </c>
      <c r="B391" s="9" t="s">
        <v>1826</v>
      </c>
      <c r="C391" s="9" t="s">
        <v>1703</v>
      </c>
      <c r="D391" s="12" t="s">
        <v>1704</v>
      </c>
      <c r="E391" s="12" t="s">
        <v>1781</v>
      </c>
      <c r="F391" s="12" t="s">
        <v>0</v>
      </c>
      <c r="G391" s="12">
        <v>31.12</v>
      </c>
      <c r="H391" s="12" t="s">
        <v>45</v>
      </c>
      <c r="I391" s="32" t="s">
        <v>1661</v>
      </c>
      <c r="J391" s="32" t="s">
        <v>1662</v>
      </c>
      <c r="K391" s="126" t="s">
        <v>2014</v>
      </c>
      <c r="L391" s="19" t="s">
        <v>1693</v>
      </c>
      <c r="M391" s="12" t="s">
        <v>1563</v>
      </c>
      <c r="N391" s="19" t="s">
        <v>469</v>
      </c>
      <c r="O391" s="24">
        <v>1461</v>
      </c>
      <c r="P391" s="24">
        <f t="shared" si="19"/>
        <v>730.5</v>
      </c>
      <c r="Q391" s="34">
        <f t="shared" si="18"/>
        <v>0.5</v>
      </c>
      <c r="R391" s="19">
        <v>44923</v>
      </c>
      <c r="S391" s="12">
        <v>10140352</v>
      </c>
      <c r="T391" s="12" t="s">
        <v>1849</v>
      </c>
      <c r="U391" s="15"/>
      <c r="V391" s="94" t="s">
        <v>1895</v>
      </c>
      <c r="W391" s="128" t="s">
        <v>2017</v>
      </c>
    </row>
    <row r="392" spans="1:23" s="69" customFormat="1" ht="30" customHeight="1" x14ac:dyDescent="0.3">
      <c r="A392" s="65" t="s">
        <v>1705</v>
      </c>
      <c r="B392" s="9" t="s">
        <v>1706</v>
      </c>
      <c r="C392" s="12"/>
      <c r="D392" s="12" t="s">
        <v>1707</v>
      </c>
      <c r="E392" s="12" t="s">
        <v>1782</v>
      </c>
      <c r="F392" s="12" t="s">
        <v>0</v>
      </c>
      <c r="G392" s="12" t="s">
        <v>185</v>
      </c>
      <c r="H392" s="12" t="s">
        <v>45</v>
      </c>
      <c r="I392" s="12" t="s">
        <v>1708</v>
      </c>
      <c r="J392" s="12" t="s">
        <v>1708</v>
      </c>
      <c r="K392" s="126" t="s">
        <v>2014</v>
      </c>
      <c r="L392" s="12" t="s">
        <v>1709</v>
      </c>
      <c r="M392" s="12" t="s">
        <v>1710</v>
      </c>
      <c r="N392" s="12" t="s">
        <v>1711</v>
      </c>
      <c r="O392" s="24">
        <v>3000</v>
      </c>
      <c r="P392" s="24">
        <v>1500</v>
      </c>
      <c r="Q392" s="34">
        <f t="shared" si="18"/>
        <v>0.5</v>
      </c>
      <c r="R392" s="19">
        <v>44923</v>
      </c>
      <c r="S392" s="12">
        <v>10139320</v>
      </c>
      <c r="T392" s="12" t="s">
        <v>230</v>
      </c>
      <c r="U392" s="33"/>
      <c r="V392" s="94" t="s">
        <v>1895</v>
      </c>
      <c r="W392" s="128" t="s">
        <v>2018</v>
      </c>
    </row>
    <row r="393" spans="1:23" ht="36" customHeight="1" x14ac:dyDescent="0.3">
      <c r="A393" s="65" t="s">
        <v>1832</v>
      </c>
      <c r="B393" s="9" t="s">
        <v>154</v>
      </c>
      <c r="C393" s="12"/>
      <c r="D393" s="12" t="s">
        <v>1712</v>
      </c>
      <c r="E393" s="12" t="s">
        <v>1783</v>
      </c>
      <c r="F393" s="12" t="s">
        <v>0</v>
      </c>
      <c r="G393" s="12" t="s">
        <v>895</v>
      </c>
      <c r="H393" s="12" t="s">
        <v>194</v>
      </c>
      <c r="I393" s="12" t="s">
        <v>1708</v>
      </c>
      <c r="J393" s="12" t="s">
        <v>1708</v>
      </c>
      <c r="K393" s="126" t="s">
        <v>2014</v>
      </c>
      <c r="L393" s="12" t="s">
        <v>1713</v>
      </c>
      <c r="M393" s="12" t="s">
        <v>1710</v>
      </c>
      <c r="N393" s="12" t="s">
        <v>1711</v>
      </c>
      <c r="O393" s="24">
        <v>3000</v>
      </c>
      <c r="P393" s="24">
        <v>1500</v>
      </c>
      <c r="Q393" s="34">
        <f t="shared" si="18"/>
        <v>0.5</v>
      </c>
      <c r="R393" s="19">
        <v>44923</v>
      </c>
      <c r="S393" s="12">
        <v>10139405</v>
      </c>
      <c r="T393" s="12" t="s">
        <v>230</v>
      </c>
      <c r="U393" s="15"/>
      <c r="V393" s="94" t="s">
        <v>1895</v>
      </c>
      <c r="W393" s="128" t="s">
        <v>2018</v>
      </c>
    </row>
    <row r="394" spans="1:23" ht="30" customHeight="1" x14ac:dyDescent="0.3">
      <c r="A394" s="65" t="s">
        <v>1714</v>
      </c>
      <c r="B394" s="9" t="s">
        <v>1715</v>
      </c>
      <c r="C394" s="12"/>
      <c r="D394" s="12" t="s">
        <v>1716</v>
      </c>
      <c r="E394" s="12" t="s">
        <v>1784</v>
      </c>
      <c r="F394" s="12" t="s">
        <v>0</v>
      </c>
      <c r="G394" s="12" t="s">
        <v>185</v>
      </c>
      <c r="H394" s="12" t="s">
        <v>15</v>
      </c>
      <c r="I394" s="12" t="s">
        <v>1708</v>
      </c>
      <c r="J394" s="12" t="s">
        <v>1708</v>
      </c>
      <c r="K394" s="126" t="s">
        <v>2014</v>
      </c>
      <c r="L394" s="12" t="s">
        <v>1717</v>
      </c>
      <c r="M394" s="12" t="s">
        <v>1710</v>
      </c>
      <c r="N394" s="12" t="s">
        <v>1711</v>
      </c>
      <c r="O394" s="24">
        <v>400</v>
      </c>
      <c r="P394" s="24">
        <v>200</v>
      </c>
      <c r="Q394" s="34">
        <f t="shared" si="18"/>
        <v>0.5</v>
      </c>
      <c r="R394" s="19">
        <v>44923</v>
      </c>
      <c r="S394" s="12">
        <v>10139431</v>
      </c>
      <c r="T394" s="12" t="s">
        <v>230</v>
      </c>
      <c r="U394" s="15"/>
      <c r="V394" s="94" t="s">
        <v>1895</v>
      </c>
      <c r="W394" s="128" t="s">
        <v>2018</v>
      </c>
    </row>
    <row r="395" spans="1:23" ht="30" customHeight="1" x14ac:dyDescent="0.3">
      <c r="A395" s="65" t="s">
        <v>1833</v>
      </c>
      <c r="B395" s="66" t="s">
        <v>1894</v>
      </c>
      <c r="C395" s="9" t="s">
        <v>1718</v>
      </c>
      <c r="D395" s="12" t="s">
        <v>1719</v>
      </c>
      <c r="E395" s="12" t="s">
        <v>1785</v>
      </c>
      <c r="F395" s="12" t="s">
        <v>0</v>
      </c>
      <c r="G395" s="12" t="s">
        <v>185</v>
      </c>
      <c r="H395" s="12" t="s">
        <v>15</v>
      </c>
      <c r="I395" s="12" t="s">
        <v>1708</v>
      </c>
      <c r="J395" s="12" t="s">
        <v>1708</v>
      </c>
      <c r="K395" s="126" t="s">
        <v>2014</v>
      </c>
      <c r="L395" s="12" t="s">
        <v>1563</v>
      </c>
      <c r="M395" s="12" t="s">
        <v>1710</v>
      </c>
      <c r="N395" s="12" t="s">
        <v>1711</v>
      </c>
      <c r="O395" s="24">
        <v>400</v>
      </c>
      <c r="P395" s="24">
        <v>200</v>
      </c>
      <c r="Q395" s="34">
        <f t="shared" si="18"/>
        <v>0.5</v>
      </c>
      <c r="R395" s="19">
        <v>44923</v>
      </c>
      <c r="S395" s="12">
        <v>10139450</v>
      </c>
      <c r="T395" s="12" t="s">
        <v>230</v>
      </c>
      <c r="U395" s="15"/>
      <c r="V395" s="94" t="s">
        <v>1895</v>
      </c>
      <c r="W395" s="128" t="s">
        <v>2018</v>
      </c>
    </row>
    <row r="396" spans="1:23" ht="30" customHeight="1" x14ac:dyDescent="0.3">
      <c r="A396" s="65" t="s">
        <v>1834</v>
      </c>
      <c r="B396" s="9" t="s">
        <v>1012</v>
      </c>
      <c r="C396" s="12"/>
      <c r="D396" s="12" t="s">
        <v>1013</v>
      </c>
      <c r="E396" s="12" t="s">
        <v>1786</v>
      </c>
      <c r="F396" s="12" t="s">
        <v>0</v>
      </c>
      <c r="G396" s="12" t="s">
        <v>895</v>
      </c>
      <c r="H396" s="12" t="s">
        <v>194</v>
      </c>
      <c r="I396" s="12" t="s">
        <v>1708</v>
      </c>
      <c r="J396" s="12" t="s">
        <v>1708</v>
      </c>
      <c r="K396" s="126" t="s">
        <v>2014</v>
      </c>
      <c r="L396" s="12" t="s">
        <v>1713</v>
      </c>
      <c r="M396" s="12" t="s">
        <v>1710</v>
      </c>
      <c r="N396" s="12" t="s">
        <v>1711</v>
      </c>
      <c r="O396" s="24">
        <v>3000</v>
      </c>
      <c r="P396" s="24">
        <v>1500</v>
      </c>
      <c r="Q396" s="34">
        <f t="shared" si="18"/>
        <v>0.5</v>
      </c>
      <c r="R396" s="19">
        <v>44923</v>
      </c>
      <c r="S396" s="12">
        <v>10139494</v>
      </c>
      <c r="T396" s="12" t="s">
        <v>230</v>
      </c>
      <c r="U396" s="15"/>
      <c r="V396" s="94" t="s">
        <v>1895</v>
      </c>
      <c r="W396" s="128" t="s">
        <v>2018</v>
      </c>
    </row>
    <row r="397" spans="1:23" ht="30" customHeight="1" x14ac:dyDescent="0.3">
      <c r="A397" s="65" t="s">
        <v>1835</v>
      </c>
      <c r="B397" s="9" t="s">
        <v>1720</v>
      </c>
      <c r="C397" s="12"/>
      <c r="D397" s="12" t="s">
        <v>1721</v>
      </c>
      <c r="E397" s="12" t="s">
        <v>1787</v>
      </c>
      <c r="F397" s="12" t="s">
        <v>0</v>
      </c>
      <c r="G397" s="12" t="s">
        <v>185</v>
      </c>
      <c r="H397" s="12" t="s">
        <v>15</v>
      </c>
      <c r="I397" s="12" t="s">
        <v>1708</v>
      </c>
      <c r="J397" s="12" t="s">
        <v>1708</v>
      </c>
      <c r="K397" s="126" t="s">
        <v>2014</v>
      </c>
      <c r="L397" s="12" t="s">
        <v>1713</v>
      </c>
      <c r="M397" s="12" t="s">
        <v>1710</v>
      </c>
      <c r="N397" s="12" t="s">
        <v>1711</v>
      </c>
      <c r="O397" s="24">
        <v>400</v>
      </c>
      <c r="P397" s="24">
        <v>200</v>
      </c>
      <c r="Q397" s="34">
        <f t="shared" si="18"/>
        <v>0.5</v>
      </c>
      <c r="R397" s="19">
        <v>44923</v>
      </c>
      <c r="S397" s="12">
        <v>10139696</v>
      </c>
      <c r="T397" s="12" t="s">
        <v>230</v>
      </c>
      <c r="U397" s="15"/>
      <c r="V397" s="94" t="s">
        <v>1895</v>
      </c>
      <c r="W397" s="128" t="s">
        <v>2018</v>
      </c>
    </row>
    <row r="398" spans="1:23" ht="30" customHeight="1" x14ac:dyDescent="0.3">
      <c r="A398" s="65" t="s">
        <v>1836</v>
      </c>
      <c r="B398" s="9" t="s">
        <v>1722</v>
      </c>
      <c r="C398" s="12"/>
      <c r="D398" s="12" t="s">
        <v>1723</v>
      </c>
      <c r="E398" s="12" t="s">
        <v>1788</v>
      </c>
      <c r="F398" s="12" t="s">
        <v>0</v>
      </c>
      <c r="G398" s="12" t="s">
        <v>185</v>
      </c>
      <c r="H398" s="12" t="s">
        <v>1</v>
      </c>
      <c r="I398" s="12" t="s">
        <v>1708</v>
      </c>
      <c r="J398" s="12" t="s">
        <v>1708</v>
      </c>
      <c r="K398" s="126" t="s">
        <v>2014</v>
      </c>
      <c r="L398" s="12" t="s">
        <v>1724</v>
      </c>
      <c r="M398" s="12" t="s">
        <v>1710</v>
      </c>
      <c r="N398" s="12" t="s">
        <v>1711</v>
      </c>
      <c r="O398" s="24">
        <v>3000</v>
      </c>
      <c r="P398" s="24">
        <v>1500</v>
      </c>
      <c r="Q398" s="34">
        <f t="shared" si="18"/>
        <v>0.5</v>
      </c>
      <c r="R398" s="19">
        <v>44923</v>
      </c>
      <c r="S398" s="12">
        <v>10140055</v>
      </c>
      <c r="T398" s="12" t="s">
        <v>230</v>
      </c>
      <c r="U398" s="15"/>
      <c r="V398" s="94" t="s">
        <v>1895</v>
      </c>
      <c r="W398" s="128" t="s">
        <v>2018</v>
      </c>
    </row>
    <row r="399" spans="1:23" ht="30" customHeight="1" x14ac:dyDescent="0.3">
      <c r="A399" s="65" t="s">
        <v>1725</v>
      </c>
      <c r="B399" s="9" t="s">
        <v>1726</v>
      </c>
      <c r="C399" s="12"/>
      <c r="D399" s="12" t="s">
        <v>1727</v>
      </c>
      <c r="E399" s="12" t="s">
        <v>1789</v>
      </c>
      <c r="F399" s="12" t="s">
        <v>0</v>
      </c>
      <c r="G399" s="12" t="s">
        <v>185</v>
      </c>
      <c r="H399" s="12" t="s">
        <v>1</v>
      </c>
      <c r="I399" s="12" t="s">
        <v>1708</v>
      </c>
      <c r="J399" s="12" t="s">
        <v>1708</v>
      </c>
      <c r="K399" s="126" t="s">
        <v>2014</v>
      </c>
      <c r="L399" s="12" t="s">
        <v>1724</v>
      </c>
      <c r="M399" s="12" t="s">
        <v>1710</v>
      </c>
      <c r="N399" s="12" t="s">
        <v>1711</v>
      </c>
      <c r="O399" s="24">
        <v>400</v>
      </c>
      <c r="P399" s="24">
        <v>200</v>
      </c>
      <c r="Q399" s="34">
        <f t="shared" si="18"/>
        <v>0.5</v>
      </c>
      <c r="R399" s="19">
        <v>44923</v>
      </c>
      <c r="S399" s="12">
        <v>10140357</v>
      </c>
      <c r="T399" s="12" t="s">
        <v>230</v>
      </c>
      <c r="U399" s="15"/>
      <c r="V399" s="94" t="s">
        <v>1895</v>
      </c>
      <c r="W399" s="128" t="s">
        <v>2018</v>
      </c>
    </row>
    <row r="400" spans="1:23" ht="30" customHeight="1" x14ac:dyDescent="0.3">
      <c r="A400" s="65" t="s">
        <v>1728</v>
      </c>
      <c r="B400" s="9" t="s">
        <v>493</v>
      </c>
      <c r="C400" s="12"/>
      <c r="D400" s="12" t="s">
        <v>1729</v>
      </c>
      <c r="E400" s="12" t="s">
        <v>1790</v>
      </c>
      <c r="F400" s="12" t="s">
        <v>0</v>
      </c>
      <c r="G400" s="12" t="s">
        <v>895</v>
      </c>
      <c r="H400" s="12" t="s">
        <v>1</v>
      </c>
      <c r="I400" s="12" t="s">
        <v>1708</v>
      </c>
      <c r="J400" s="12" t="s">
        <v>1708</v>
      </c>
      <c r="K400" s="126" t="s">
        <v>2014</v>
      </c>
      <c r="L400" s="12" t="s">
        <v>1709</v>
      </c>
      <c r="M400" s="12" t="s">
        <v>1710</v>
      </c>
      <c r="N400" s="12" t="s">
        <v>1711</v>
      </c>
      <c r="O400" s="24">
        <v>3000</v>
      </c>
      <c r="P400" s="24">
        <v>1500</v>
      </c>
      <c r="Q400" s="34">
        <f t="shared" si="18"/>
        <v>0.5</v>
      </c>
      <c r="R400" s="19">
        <v>44923</v>
      </c>
      <c r="S400" s="12">
        <v>10140537</v>
      </c>
      <c r="T400" s="12" t="s">
        <v>230</v>
      </c>
      <c r="U400" s="15"/>
      <c r="V400" s="94" t="s">
        <v>1895</v>
      </c>
      <c r="W400" s="128" t="s">
        <v>2018</v>
      </c>
    </row>
    <row r="401" spans="1:24" ht="30" customHeight="1" x14ac:dyDescent="0.3">
      <c r="A401" s="65" t="s">
        <v>1730</v>
      </c>
      <c r="B401" s="9" t="s">
        <v>1731</v>
      </c>
      <c r="C401" s="12"/>
      <c r="D401" s="12" t="s">
        <v>1732</v>
      </c>
      <c r="E401" s="12" t="s">
        <v>1791</v>
      </c>
      <c r="F401" s="12" t="s">
        <v>0</v>
      </c>
      <c r="G401" s="12" t="s">
        <v>185</v>
      </c>
      <c r="H401" s="12" t="s">
        <v>45</v>
      </c>
      <c r="I401" s="12" t="s">
        <v>1708</v>
      </c>
      <c r="J401" s="12" t="s">
        <v>1708</v>
      </c>
      <c r="K401" s="126" t="s">
        <v>2014</v>
      </c>
      <c r="L401" s="12" t="s">
        <v>1710</v>
      </c>
      <c r="M401" s="12" t="s">
        <v>1710</v>
      </c>
      <c r="N401" s="12" t="s">
        <v>1711</v>
      </c>
      <c r="O401" s="24">
        <v>400</v>
      </c>
      <c r="P401" s="24">
        <v>200</v>
      </c>
      <c r="Q401" s="34">
        <f t="shared" si="18"/>
        <v>0.5</v>
      </c>
      <c r="R401" s="19">
        <v>44923</v>
      </c>
      <c r="S401" s="12">
        <v>10140731</v>
      </c>
      <c r="T401" s="12" t="s">
        <v>230</v>
      </c>
      <c r="U401" s="15"/>
      <c r="V401" s="94" t="s">
        <v>1895</v>
      </c>
      <c r="W401" s="128" t="s">
        <v>2018</v>
      </c>
    </row>
    <row r="402" spans="1:24" ht="30" customHeight="1" x14ac:dyDescent="0.3">
      <c r="A402" s="65" t="s">
        <v>1837</v>
      </c>
      <c r="B402" s="9" t="s">
        <v>621</v>
      </c>
      <c r="C402" s="12"/>
      <c r="D402" s="12" t="s">
        <v>1669</v>
      </c>
      <c r="E402" s="12" t="s">
        <v>1792</v>
      </c>
      <c r="F402" s="12" t="s">
        <v>0</v>
      </c>
      <c r="G402" s="12" t="s">
        <v>185</v>
      </c>
      <c r="H402" s="12" t="s">
        <v>45</v>
      </c>
      <c r="I402" s="12" t="s">
        <v>1708</v>
      </c>
      <c r="J402" s="12" t="s">
        <v>1708</v>
      </c>
      <c r="K402" s="126" t="s">
        <v>2014</v>
      </c>
      <c r="L402" s="12" t="s">
        <v>1563</v>
      </c>
      <c r="M402" s="12" t="s">
        <v>1710</v>
      </c>
      <c r="N402" s="12" t="s">
        <v>1711</v>
      </c>
      <c r="O402" s="24">
        <v>3000</v>
      </c>
      <c r="P402" s="24">
        <v>1500</v>
      </c>
      <c r="Q402" s="34">
        <f t="shared" si="18"/>
        <v>0.5</v>
      </c>
      <c r="R402" s="19">
        <v>44923</v>
      </c>
      <c r="S402" s="12">
        <v>10140916</v>
      </c>
      <c r="T402" s="12" t="s">
        <v>230</v>
      </c>
      <c r="U402" s="15"/>
      <c r="V402" s="94" t="s">
        <v>1895</v>
      </c>
      <c r="W402" s="128" t="s">
        <v>2018</v>
      </c>
    </row>
    <row r="403" spans="1:24" ht="30" customHeight="1" x14ac:dyDescent="0.3">
      <c r="A403" s="65" t="s">
        <v>1268</v>
      </c>
      <c r="B403" s="9" t="s">
        <v>822</v>
      </c>
      <c r="C403" s="12"/>
      <c r="D403" s="12" t="s">
        <v>1733</v>
      </c>
      <c r="E403" s="12" t="s">
        <v>1793</v>
      </c>
      <c r="F403" s="12" t="s">
        <v>0</v>
      </c>
      <c r="G403" s="12" t="s">
        <v>185</v>
      </c>
      <c r="H403" s="12" t="s">
        <v>1</v>
      </c>
      <c r="I403" s="12" t="s">
        <v>1708</v>
      </c>
      <c r="J403" s="12" t="s">
        <v>1708</v>
      </c>
      <c r="K403" s="126" t="s">
        <v>2014</v>
      </c>
      <c r="L403" s="12" t="s">
        <v>1563</v>
      </c>
      <c r="M403" s="12" t="s">
        <v>1710</v>
      </c>
      <c r="N403" s="12" t="s">
        <v>1711</v>
      </c>
      <c r="O403" s="24">
        <v>3000</v>
      </c>
      <c r="P403" s="24">
        <v>1500</v>
      </c>
      <c r="Q403" s="34">
        <f t="shared" si="18"/>
        <v>0.5</v>
      </c>
      <c r="R403" s="19">
        <v>44923</v>
      </c>
      <c r="S403" s="12">
        <v>10141115</v>
      </c>
      <c r="T403" s="12" t="s">
        <v>230</v>
      </c>
      <c r="U403" s="15"/>
      <c r="V403" s="94" t="s">
        <v>1895</v>
      </c>
      <c r="W403" s="128" t="s">
        <v>2018</v>
      </c>
    </row>
    <row r="404" spans="1:24" ht="30" customHeight="1" x14ac:dyDescent="0.3">
      <c r="A404" s="65" t="s">
        <v>1838</v>
      </c>
      <c r="B404" s="9" t="s">
        <v>222</v>
      </c>
      <c r="C404" s="12"/>
      <c r="D404" s="12" t="s">
        <v>223</v>
      </c>
      <c r="E404" s="12" t="s">
        <v>1794</v>
      </c>
      <c r="F404" s="12" t="s">
        <v>0</v>
      </c>
      <c r="G404" s="12" t="s">
        <v>185</v>
      </c>
      <c r="H404" s="12" t="s">
        <v>194</v>
      </c>
      <c r="I404" s="12" t="s">
        <v>1708</v>
      </c>
      <c r="J404" s="12" t="s">
        <v>1708</v>
      </c>
      <c r="K404" s="126" t="s">
        <v>2014</v>
      </c>
      <c r="L404" s="12" t="s">
        <v>1734</v>
      </c>
      <c r="M404" s="12" t="s">
        <v>1710</v>
      </c>
      <c r="N404" s="12" t="s">
        <v>1711</v>
      </c>
      <c r="O404" s="24">
        <v>3000</v>
      </c>
      <c r="P404" s="24">
        <v>1500</v>
      </c>
      <c r="Q404" s="34">
        <f t="shared" si="18"/>
        <v>0.5</v>
      </c>
      <c r="R404" s="19">
        <v>44923</v>
      </c>
      <c r="S404" s="12">
        <v>10141732</v>
      </c>
      <c r="T404" s="12" t="s">
        <v>230</v>
      </c>
      <c r="U404" s="15"/>
      <c r="V404" s="94" t="s">
        <v>1895</v>
      </c>
      <c r="W404" s="128" t="s">
        <v>2018</v>
      </c>
    </row>
    <row r="405" spans="1:24" ht="30" customHeight="1" x14ac:dyDescent="0.3">
      <c r="A405" s="65" t="s">
        <v>1839</v>
      </c>
      <c r="B405" s="66" t="s">
        <v>176</v>
      </c>
      <c r="C405" s="9" t="s">
        <v>177</v>
      </c>
      <c r="D405" s="12" t="s">
        <v>178</v>
      </c>
      <c r="E405" s="12" t="s">
        <v>1795</v>
      </c>
      <c r="F405" s="12" t="s">
        <v>0</v>
      </c>
      <c r="G405" s="12" t="s">
        <v>185</v>
      </c>
      <c r="H405" s="12" t="s">
        <v>15</v>
      </c>
      <c r="I405" s="12" t="s">
        <v>1708</v>
      </c>
      <c r="J405" s="12" t="s">
        <v>1708</v>
      </c>
      <c r="K405" s="126" t="s">
        <v>2014</v>
      </c>
      <c r="L405" s="19" t="s">
        <v>1709</v>
      </c>
      <c r="M405" s="12" t="s">
        <v>1710</v>
      </c>
      <c r="N405" s="12" t="s">
        <v>1711</v>
      </c>
      <c r="O405" s="24">
        <v>400</v>
      </c>
      <c r="P405" s="24">
        <v>200</v>
      </c>
      <c r="Q405" s="34">
        <f t="shared" si="18"/>
        <v>0.5</v>
      </c>
      <c r="R405" s="19">
        <v>44923</v>
      </c>
      <c r="S405" s="12">
        <v>10141808</v>
      </c>
      <c r="T405" s="12" t="s">
        <v>230</v>
      </c>
      <c r="U405" s="15"/>
      <c r="V405" s="94" t="s">
        <v>1895</v>
      </c>
      <c r="W405" s="128" t="s">
        <v>2018</v>
      </c>
    </row>
    <row r="406" spans="1:24" ht="30" customHeight="1" x14ac:dyDescent="0.3">
      <c r="A406" s="65" t="s">
        <v>1840</v>
      </c>
      <c r="B406" s="9" t="s">
        <v>335</v>
      </c>
      <c r="C406" s="9"/>
      <c r="D406" s="12" t="s">
        <v>1735</v>
      </c>
      <c r="E406" s="12" t="s">
        <v>1796</v>
      </c>
      <c r="F406" s="12" t="s">
        <v>0</v>
      </c>
      <c r="G406" s="12" t="s">
        <v>185</v>
      </c>
      <c r="H406" s="12" t="s">
        <v>194</v>
      </c>
      <c r="I406" s="12" t="s">
        <v>1708</v>
      </c>
      <c r="J406" s="12" t="s">
        <v>1708</v>
      </c>
      <c r="K406" s="126" t="s">
        <v>2014</v>
      </c>
      <c r="L406" s="19" t="s">
        <v>1709</v>
      </c>
      <c r="M406" s="12" t="s">
        <v>1710</v>
      </c>
      <c r="N406" s="12" t="s">
        <v>1711</v>
      </c>
      <c r="O406" s="24">
        <v>3000</v>
      </c>
      <c r="P406" s="24">
        <v>1500</v>
      </c>
      <c r="Q406" s="34">
        <f t="shared" si="18"/>
        <v>0.5</v>
      </c>
      <c r="R406" s="19">
        <v>44923</v>
      </c>
      <c r="S406" s="12">
        <v>10141924</v>
      </c>
      <c r="T406" s="12" t="s">
        <v>230</v>
      </c>
      <c r="U406" s="15"/>
      <c r="V406" s="94" t="s">
        <v>1895</v>
      </c>
      <c r="W406" s="128" t="s">
        <v>2018</v>
      </c>
    </row>
    <row r="407" spans="1:24" ht="30" customHeight="1" x14ac:dyDescent="0.3">
      <c r="A407" s="65" t="s">
        <v>1736</v>
      </c>
      <c r="B407" s="9" t="s">
        <v>1737</v>
      </c>
      <c r="C407" s="9"/>
      <c r="D407" s="12" t="s">
        <v>1738</v>
      </c>
      <c r="E407" s="12" t="s">
        <v>1797</v>
      </c>
      <c r="F407" s="12" t="s">
        <v>0</v>
      </c>
      <c r="G407" s="12" t="s">
        <v>185</v>
      </c>
      <c r="H407" s="12" t="s">
        <v>15</v>
      </c>
      <c r="I407" s="12" t="s">
        <v>1708</v>
      </c>
      <c r="J407" s="12" t="s">
        <v>1708</v>
      </c>
      <c r="K407" s="126" t="s">
        <v>2014</v>
      </c>
      <c r="L407" s="19" t="s">
        <v>1709</v>
      </c>
      <c r="M407" s="12" t="s">
        <v>1710</v>
      </c>
      <c r="N407" s="12" t="s">
        <v>1711</v>
      </c>
      <c r="O407" s="24">
        <v>400</v>
      </c>
      <c r="P407" s="24">
        <v>200</v>
      </c>
      <c r="Q407" s="34">
        <f t="shared" si="18"/>
        <v>0.5</v>
      </c>
      <c r="R407" s="19">
        <v>44923</v>
      </c>
      <c r="S407" s="12">
        <v>10142019</v>
      </c>
      <c r="T407" s="12" t="s">
        <v>230</v>
      </c>
      <c r="U407" s="15"/>
      <c r="V407" s="94" t="s">
        <v>1895</v>
      </c>
      <c r="W407" s="128" t="s">
        <v>2018</v>
      </c>
    </row>
    <row r="408" spans="1:24" ht="30" customHeight="1" x14ac:dyDescent="0.3">
      <c r="A408" s="65" t="s">
        <v>1739</v>
      </c>
      <c r="B408" s="9" t="s">
        <v>1841</v>
      </c>
      <c r="C408" s="9"/>
      <c r="D408" s="12" t="s">
        <v>1842</v>
      </c>
      <c r="E408" s="12" t="s">
        <v>1798</v>
      </c>
      <c r="F408" s="12" t="s">
        <v>0</v>
      </c>
      <c r="G408" s="12" t="s">
        <v>185</v>
      </c>
      <c r="H408" s="12" t="s">
        <v>45</v>
      </c>
      <c r="I408" s="12" t="s">
        <v>1708</v>
      </c>
      <c r="J408" s="12" t="s">
        <v>1708</v>
      </c>
      <c r="K408" s="126" t="s">
        <v>2014</v>
      </c>
      <c r="L408" s="19" t="s">
        <v>1734</v>
      </c>
      <c r="M408" s="12" t="s">
        <v>1710</v>
      </c>
      <c r="N408" s="12" t="s">
        <v>1711</v>
      </c>
      <c r="O408" s="24">
        <v>400</v>
      </c>
      <c r="P408" s="24">
        <v>200</v>
      </c>
      <c r="Q408" s="34">
        <f t="shared" si="18"/>
        <v>0.5</v>
      </c>
      <c r="R408" s="19">
        <v>44923</v>
      </c>
      <c r="S408" s="12">
        <v>10145390</v>
      </c>
      <c r="T408" s="12" t="s">
        <v>230</v>
      </c>
      <c r="U408" s="15"/>
      <c r="V408" s="94" t="s">
        <v>1895</v>
      </c>
      <c r="W408" s="128" t="s">
        <v>2018</v>
      </c>
    </row>
    <row r="409" spans="1:24" s="69" customFormat="1" ht="30" customHeight="1" x14ac:dyDescent="0.3">
      <c r="A409" s="65" t="s">
        <v>1743</v>
      </c>
      <c r="B409" s="9" t="s">
        <v>222</v>
      </c>
      <c r="C409" s="9"/>
      <c r="D409" s="12" t="s">
        <v>1827</v>
      </c>
      <c r="E409" s="12" t="s">
        <v>1799</v>
      </c>
      <c r="F409" s="12" t="s">
        <v>0</v>
      </c>
      <c r="G409" s="12">
        <v>31.12</v>
      </c>
      <c r="H409" s="12" t="s">
        <v>1</v>
      </c>
      <c r="I409" s="12" t="s">
        <v>1845</v>
      </c>
      <c r="J409" s="12" t="s">
        <v>1844</v>
      </c>
      <c r="K409" s="126" t="s">
        <v>2014</v>
      </c>
      <c r="L409" s="12" t="s">
        <v>1744</v>
      </c>
      <c r="M409" s="68" t="str">
        <f>M413</f>
        <v>30/05/2022</v>
      </c>
      <c r="N409" s="68" t="str">
        <f>N413</f>
        <v>30/11/2022</v>
      </c>
      <c r="O409" s="24">
        <v>5000</v>
      </c>
      <c r="P409" s="24">
        <v>2500</v>
      </c>
      <c r="Q409" s="34">
        <f t="shared" si="18"/>
        <v>0.5</v>
      </c>
      <c r="R409" s="19">
        <v>44923</v>
      </c>
      <c r="S409" s="12">
        <v>10140840</v>
      </c>
      <c r="T409" s="12" t="s">
        <v>237</v>
      </c>
      <c r="U409" s="42"/>
      <c r="V409" s="94" t="s">
        <v>1895</v>
      </c>
      <c r="W409" s="128" t="s">
        <v>2018</v>
      </c>
    </row>
    <row r="410" spans="1:24" s="72" customFormat="1" ht="36" customHeight="1" x14ac:dyDescent="0.3">
      <c r="A410" s="67" t="s">
        <v>1828</v>
      </c>
      <c r="B410" s="9" t="s">
        <v>1745</v>
      </c>
      <c r="C410" s="9"/>
      <c r="D410" s="12" t="s">
        <v>1746</v>
      </c>
      <c r="E410" s="12" t="s">
        <v>1800</v>
      </c>
      <c r="F410" s="12" t="s">
        <v>0</v>
      </c>
      <c r="G410" s="12">
        <v>31.12</v>
      </c>
      <c r="H410" s="12" t="s">
        <v>45</v>
      </c>
      <c r="I410" s="12" t="s">
        <v>1845</v>
      </c>
      <c r="J410" s="12" t="s">
        <v>1844</v>
      </c>
      <c r="K410" s="126" t="s">
        <v>2014</v>
      </c>
      <c r="L410" s="12" t="s">
        <v>1747</v>
      </c>
      <c r="M410" s="68" t="str">
        <f t="shared" ref="M410:N412" si="20">M409</f>
        <v>30/05/2022</v>
      </c>
      <c r="N410" s="68" t="str">
        <f t="shared" si="20"/>
        <v>30/11/2022</v>
      </c>
      <c r="O410" s="24">
        <v>5000</v>
      </c>
      <c r="P410" s="24">
        <v>2500</v>
      </c>
      <c r="Q410" s="34">
        <f t="shared" si="18"/>
        <v>0.5</v>
      </c>
      <c r="R410" s="19">
        <v>44923</v>
      </c>
      <c r="S410" s="12">
        <v>10141007</v>
      </c>
      <c r="T410" s="12" t="s">
        <v>237</v>
      </c>
      <c r="U410" s="42"/>
      <c r="V410" s="94" t="s">
        <v>1895</v>
      </c>
      <c r="W410" s="128" t="s">
        <v>2018</v>
      </c>
    </row>
    <row r="411" spans="1:24" s="72" customFormat="1" ht="30" customHeight="1" x14ac:dyDescent="0.3">
      <c r="A411" s="67" t="s">
        <v>1829</v>
      </c>
      <c r="B411" s="9" t="s">
        <v>1748</v>
      </c>
      <c r="C411" s="9"/>
      <c r="D411" s="12" t="s">
        <v>1749</v>
      </c>
      <c r="E411" s="12" t="s">
        <v>1801</v>
      </c>
      <c r="F411" s="12" t="s">
        <v>0</v>
      </c>
      <c r="G411" s="12">
        <v>31.12</v>
      </c>
      <c r="H411" s="25" t="s">
        <v>1</v>
      </c>
      <c r="I411" s="12" t="s">
        <v>1845</v>
      </c>
      <c r="J411" s="32" t="str">
        <f>J409</f>
        <v>Progetto Latte Fieno 2022</v>
      </c>
      <c r="K411" s="126" t="s">
        <v>2014</v>
      </c>
      <c r="L411" s="27" t="str">
        <f>L410</f>
        <v>18/05/2022</v>
      </c>
      <c r="M411" s="68" t="str">
        <f t="shared" si="20"/>
        <v>30/05/2022</v>
      </c>
      <c r="N411" s="68" t="str">
        <f t="shared" si="20"/>
        <v>30/11/2022</v>
      </c>
      <c r="O411" s="24">
        <v>5000</v>
      </c>
      <c r="P411" s="24">
        <v>2500</v>
      </c>
      <c r="Q411" s="34">
        <f t="shared" si="18"/>
        <v>0.5</v>
      </c>
      <c r="R411" s="19">
        <v>44923</v>
      </c>
      <c r="S411" s="25">
        <v>10141171</v>
      </c>
      <c r="T411" s="12" t="s">
        <v>237</v>
      </c>
      <c r="U411" s="42"/>
      <c r="V411" s="94" t="s">
        <v>1895</v>
      </c>
      <c r="W411" s="128" t="s">
        <v>2018</v>
      </c>
    </row>
    <row r="412" spans="1:24" s="72" customFormat="1" ht="30" customHeight="1" x14ac:dyDescent="0.3">
      <c r="A412" s="67" t="s">
        <v>1830</v>
      </c>
      <c r="B412" s="9" t="s">
        <v>335</v>
      </c>
      <c r="C412" s="9"/>
      <c r="D412" s="12" t="s">
        <v>1735</v>
      </c>
      <c r="E412" s="12" t="s">
        <v>1802</v>
      </c>
      <c r="F412" s="12" t="s">
        <v>0</v>
      </c>
      <c r="G412" s="12">
        <v>31.12</v>
      </c>
      <c r="H412" s="25" t="s">
        <v>194</v>
      </c>
      <c r="I412" s="12" t="s">
        <v>1845</v>
      </c>
      <c r="J412" s="32" t="str">
        <f>J411</f>
        <v>Progetto Latte Fieno 2022</v>
      </c>
      <c r="K412" s="126" t="s">
        <v>2014</v>
      </c>
      <c r="L412" s="27">
        <v>44900</v>
      </c>
      <c r="M412" s="68" t="str">
        <f t="shared" si="20"/>
        <v>30/05/2022</v>
      </c>
      <c r="N412" s="68" t="str">
        <f t="shared" si="20"/>
        <v>30/11/2022</v>
      </c>
      <c r="O412" s="24">
        <v>5000</v>
      </c>
      <c r="P412" s="24">
        <v>2500</v>
      </c>
      <c r="Q412" s="34">
        <f t="shared" si="18"/>
        <v>0.5</v>
      </c>
      <c r="R412" s="19">
        <v>44923</v>
      </c>
      <c r="S412" s="25">
        <v>10141334</v>
      </c>
      <c r="T412" s="12" t="s">
        <v>237</v>
      </c>
      <c r="U412" s="42"/>
      <c r="V412" s="94" t="s">
        <v>1895</v>
      </c>
      <c r="W412" s="128" t="s">
        <v>2018</v>
      </c>
    </row>
    <row r="413" spans="1:24" s="73" customFormat="1" ht="30" customHeight="1" x14ac:dyDescent="0.3">
      <c r="A413" s="65" t="s">
        <v>1831</v>
      </c>
      <c r="B413" s="9" t="s">
        <v>822</v>
      </c>
      <c r="C413" s="9"/>
      <c r="D413" s="12" t="s">
        <v>1255</v>
      </c>
      <c r="E413" s="12" t="s">
        <v>1803</v>
      </c>
      <c r="F413" s="12" t="s">
        <v>0</v>
      </c>
      <c r="G413" s="12">
        <v>31.12</v>
      </c>
      <c r="H413" s="25" t="s">
        <v>1</v>
      </c>
      <c r="I413" s="12" t="s">
        <v>1845</v>
      </c>
      <c r="J413" s="32" t="str">
        <f>J412</f>
        <v>Progetto Latte Fieno 2022</v>
      </c>
      <c r="K413" s="126" t="s">
        <v>2014</v>
      </c>
      <c r="L413" s="27" t="s">
        <v>1747</v>
      </c>
      <c r="M413" s="70" t="s">
        <v>1750</v>
      </c>
      <c r="N413" s="70" t="s">
        <v>1751</v>
      </c>
      <c r="O413" s="24">
        <v>5000</v>
      </c>
      <c r="P413" s="24">
        <v>2500</v>
      </c>
      <c r="Q413" s="34">
        <f t="shared" si="18"/>
        <v>0.5</v>
      </c>
      <c r="R413" s="19">
        <v>44923</v>
      </c>
      <c r="S413" s="25">
        <v>10141500</v>
      </c>
      <c r="T413" s="12" t="s">
        <v>237</v>
      </c>
      <c r="U413" s="42"/>
      <c r="V413" s="94" t="s">
        <v>1895</v>
      </c>
      <c r="W413" s="128" t="s">
        <v>2018</v>
      </c>
    </row>
    <row r="414" spans="1:24" customFormat="1" ht="43.5" x14ac:dyDescent="0.35">
      <c r="A414" s="100" t="s">
        <v>1896</v>
      </c>
      <c r="B414" s="101" t="s">
        <v>1897</v>
      </c>
      <c r="C414" s="100"/>
      <c r="D414" s="100"/>
      <c r="E414" s="102" t="s">
        <v>1901</v>
      </c>
      <c r="F414" s="100" t="s">
        <v>1900</v>
      </c>
      <c r="G414" s="101" t="s">
        <v>14</v>
      </c>
      <c r="H414" s="100" t="s">
        <v>45</v>
      </c>
      <c r="I414" s="32" t="s">
        <v>1898</v>
      </c>
      <c r="J414" s="32" t="s">
        <v>1899</v>
      </c>
      <c r="K414" s="126" t="s">
        <v>2014</v>
      </c>
      <c r="L414" s="103">
        <v>44586</v>
      </c>
      <c r="M414" s="103">
        <v>44586</v>
      </c>
      <c r="N414" s="103">
        <v>45657</v>
      </c>
      <c r="O414" s="24">
        <v>82030</v>
      </c>
      <c r="P414" s="24">
        <v>30000</v>
      </c>
      <c r="Q414" s="105">
        <f>SUM(P414/O414)</f>
        <v>0.36571985858832134</v>
      </c>
      <c r="R414" s="103">
        <v>44638</v>
      </c>
      <c r="S414" s="106">
        <v>8598463</v>
      </c>
      <c r="T414" s="122" t="s">
        <v>2008</v>
      </c>
      <c r="U414" s="41"/>
      <c r="V414" s="94" t="s">
        <v>2012</v>
      </c>
      <c r="W414" s="128" t="s">
        <v>2017</v>
      </c>
      <c r="X414" s="95"/>
    </row>
    <row r="415" spans="1:24" s="119" customFormat="1" ht="43.5" x14ac:dyDescent="0.35">
      <c r="A415" s="100" t="s">
        <v>1902</v>
      </c>
      <c r="B415" s="101" t="s">
        <v>1903</v>
      </c>
      <c r="C415" s="100"/>
      <c r="D415" s="100"/>
      <c r="E415" s="102" t="s">
        <v>1906</v>
      </c>
      <c r="F415" s="100" t="s">
        <v>1900</v>
      </c>
      <c r="G415" s="101" t="s">
        <v>14</v>
      </c>
      <c r="H415" s="100" t="s">
        <v>1</v>
      </c>
      <c r="I415" s="32" t="s">
        <v>1904</v>
      </c>
      <c r="J415" s="32" t="s">
        <v>1905</v>
      </c>
      <c r="K415" s="126" t="s">
        <v>2014</v>
      </c>
      <c r="L415" s="103">
        <v>44586</v>
      </c>
      <c r="M415" s="103">
        <v>44586</v>
      </c>
      <c r="N415" s="103">
        <v>45657</v>
      </c>
      <c r="O415" s="117" t="s">
        <v>1997</v>
      </c>
      <c r="P415" s="121" t="s">
        <v>1996</v>
      </c>
      <c r="Q415" s="118" t="s">
        <v>1995</v>
      </c>
      <c r="R415" s="103">
        <v>44638</v>
      </c>
      <c r="S415" s="106">
        <v>8598483</v>
      </c>
      <c r="T415" s="122" t="s">
        <v>2008</v>
      </c>
      <c r="U415" s="25">
        <v>1306790</v>
      </c>
      <c r="V415" s="94" t="s">
        <v>2012</v>
      </c>
      <c r="W415" s="128" t="s">
        <v>2017</v>
      </c>
      <c r="X415" s="120"/>
    </row>
    <row r="416" spans="1:24" customFormat="1" ht="43.5" x14ac:dyDescent="0.35">
      <c r="A416" s="100" t="s">
        <v>1994</v>
      </c>
      <c r="B416" s="101" t="s">
        <v>1907</v>
      </c>
      <c r="C416" s="100"/>
      <c r="D416" s="100"/>
      <c r="E416" s="102" t="s">
        <v>1908</v>
      </c>
      <c r="F416" s="100" t="s">
        <v>1900</v>
      </c>
      <c r="G416" s="101" t="s">
        <v>14</v>
      </c>
      <c r="H416" s="100" t="s">
        <v>1</v>
      </c>
      <c r="I416" s="32" t="s">
        <v>1904</v>
      </c>
      <c r="J416" s="32" t="s">
        <v>1905</v>
      </c>
      <c r="K416" s="126" t="s">
        <v>2014</v>
      </c>
      <c r="L416" s="103">
        <v>44586</v>
      </c>
      <c r="M416" s="103">
        <v>44586</v>
      </c>
      <c r="N416" s="103">
        <v>45657</v>
      </c>
      <c r="O416" s="24">
        <v>5325971.0999999996</v>
      </c>
      <c r="P416" s="24">
        <v>250000</v>
      </c>
      <c r="Q416" s="105">
        <f t="shared" ref="Q416:Q421" si="21">SUM(P416/O416)</f>
        <v>4.6939796575313754E-2</v>
      </c>
      <c r="R416" s="103">
        <v>44638</v>
      </c>
      <c r="S416" s="109">
        <v>8601248</v>
      </c>
      <c r="T416" s="122" t="s">
        <v>2008</v>
      </c>
      <c r="U416" s="25">
        <v>945959</v>
      </c>
      <c r="V416" s="94" t="s">
        <v>2012</v>
      </c>
      <c r="W416" s="128" t="s">
        <v>2017</v>
      </c>
      <c r="X416" s="95"/>
    </row>
    <row r="417" spans="1:24" customFormat="1" ht="43.5" x14ac:dyDescent="0.35">
      <c r="A417" s="100" t="s">
        <v>1909</v>
      </c>
      <c r="B417" s="101" t="s">
        <v>1910</v>
      </c>
      <c r="C417" s="100"/>
      <c r="D417" s="100"/>
      <c r="E417" s="102" t="s">
        <v>1911</v>
      </c>
      <c r="F417" s="100" t="s">
        <v>1900</v>
      </c>
      <c r="G417" s="101" t="s">
        <v>14</v>
      </c>
      <c r="H417" s="100" t="s">
        <v>194</v>
      </c>
      <c r="I417" s="32" t="s">
        <v>1904</v>
      </c>
      <c r="J417" s="32" t="s">
        <v>1905</v>
      </c>
      <c r="K417" s="126" t="s">
        <v>2014</v>
      </c>
      <c r="L417" s="103">
        <v>44586</v>
      </c>
      <c r="M417" s="103">
        <v>44586</v>
      </c>
      <c r="N417" s="103">
        <v>45657</v>
      </c>
      <c r="O417" s="24">
        <v>5325971.0999999996</v>
      </c>
      <c r="P417" s="24">
        <v>250000</v>
      </c>
      <c r="Q417" s="105">
        <f t="shared" si="21"/>
        <v>4.6939796575313754E-2</v>
      </c>
      <c r="R417" s="103">
        <v>44638</v>
      </c>
      <c r="S417" s="109">
        <v>8601248</v>
      </c>
      <c r="T417" s="122" t="s">
        <v>2008</v>
      </c>
      <c r="U417" s="25">
        <v>945959</v>
      </c>
      <c r="V417" s="94" t="s">
        <v>2012</v>
      </c>
      <c r="W417" s="128" t="s">
        <v>2017</v>
      </c>
      <c r="X417" s="95"/>
    </row>
    <row r="418" spans="1:24" customFormat="1" ht="43.5" x14ac:dyDescent="0.35">
      <c r="A418" s="100" t="s">
        <v>1912</v>
      </c>
      <c r="B418" s="101" t="s">
        <v>1913</v>
      </c>
      <c r="C418" s="100"/>
      <c r="D418" s="100"/>
      <c r="E418" s="102" t="s">
        <v>1914</v>
      </c>
      <c r="F418" s="100" t="s">
        <v>1900</v>
      </c>
      <c r="G418" s="101" t="s">
        <v>14</v>
      </c>
      <c r="H418" s="100" t="s">
        <v>45</v>
      </c>
      <c r="I418" s="32" t="s">
        <v>1904</v>
      </c>
      <c r="J418" s="32" t="s">
        <v>1905</v>
      </c>
      <c r="K418" s="126" t="s">
        <v>2014</v>
      </c>
      <c r="L418" s="103">
        <v>44586</v>
      </c>
      <c r="M418" s="103">
        <v>44586</v>
      </c>
      <c r="N418" s="103">
        <v>45657</v>
      </c>
      <c r="O418" s="24">
        <v>299904.45</v>
      </c>
      <c r="P418" s="24">
        <v>40000</v>
      </c>
      <c r="Q418" s="105">
        <f t="shared" si="21"/>
        <v>0.13337581352994263</v>
      </c>
      <c r="R418" s="103">
        <v>44638</v>
      </c>
      <c r="S418" s="106">
        <v>8601541</v>
      </c>
      <c r="T418" s="122" t="s">
        <v>2008</v>
      </c>
      <c r="U418" s="25"/>
      <c r="V418" s="94" t="s">
        <v>2012</v>
      </c>
      <c r="W418" s="128" t="s">
        <v>2017</v>
      </c>
      <c r="X418" s="95"/>
    </row>
    <row r="419" spans="1:24" customFormat="1" ht="43.5" x14ac:dyDescent="0.35">
      <c r="A419" s="100" t="s">
        <v>1915</v>
      </c>
      <c r="B419" s="101" t="s">
        <v>1916</v>
      </c>
      <c r="C419" s="100"/>
      <c r="D419" s="100"/>
      <c r="E419" s="102" t="s">
        <v>1917</v>
      </c>
      <c r="F419" s="100" t="s">
        <v>1900</v>
      </c>
      <c r="G419" s="101" t="s">
        <v>14</v>
      </c>
      <c r="H419" s="100" t="s">
        <v>45</v>
      </c>
      <c r="I419" s="32" t="s">
        <v>1904</v>
      </c>
      <c r="J419" s="32" t="s">
        <v>1905</v>
      </c>
      <c r="K419" s="126" t="s">
        <v>2014</v>
      </c>
      <c r="L419" s="103">
        <v>44586</v>
      </c>
      <c r="M419" s="103">
        <v>44586</v>
      </c>
      <c r="N419" s="103">
        <v>45657</v>
      </c>
      <c r="O419" s="24">
        <v>1080000</v>
      </c>
      <c r="P419" s="24">
        <v>175000</v>
      </c>
      <c r="Q419" s="105">
        <f t="shared" si="21"/>
        <v>0.16203703703703703</v>
      </c>
      <c r="R419" s="103">
        <v>44638</v>
      </c>
      <c r="S419" s="106">
        <v>8601575</v>
      </c>
      <c r="T419" s="122" t="s">
        <v>2008</v>
      </c>
      <c r="U419" s="25"/>
      <c r="V419" s="94" t="s">
        <v>2012</v>
      </c>
      <c r="W419" s="128" t="s">
        <v>2017</v>
      </c>
      <c r="X419" s="95"/>
    </row>
    <row r="420" spans="1:24" s="98" customFormat="1" ht="43.5" x14ac:dyDescent="0.35">
      <c r="A420" s="100" t="s">
        <v>1918</v>
      </c>
      <c r="B420" s="101" t="s">
        <v>1916</v>
      </c>
      <c r="C420" s="100"/>
      <c r="D420" s="100"/>
      <c r="E420" s="102" t="s">
        <v>1919</v>
      </c>
      <c r="F420" s="100" t="s">
        <v>1900</v>
      </c>
      <c r="G420" s="101" t="s">
        <v>14</v>
      </c>
      <c r="H420" s="100" t="s">
        <v>45</v>
      </c>
      <c r="I420" s="32" t="s">
        <v>1904</v>
      </c>
      <c r="J420" s="32" t="s">
        <v>1905</v>
      </c>
      <c r="K420" s="126" t="s">
        <v>2014</v>
      </c>
      <c r="L420" s="103">
        <v>44586</v>
      </c>
      <c r="M420" s="103">
        <v>44586</v>
      </c>
      <c r="N420" s="103">
        <v>45657</v>
      </c>
      <c r="O420" s="24">
        <v>479549</v>
      </c>
      <c r="P420" s="24">
        <v>80000</v>
      </c>
      <c r="Q420" s="105">
        <f t="shared" si="21"/>
        <v>0.16682341116340563</v>
      </c>
      <c r="R420" s="103">
        <v>44638</v>
      </c>
      <c r="S420" s="106">
        <v>8601595</v>
      </c>
      <c r="T420" s="122" t="s">
        <v>2008</v>
      </c>
      <c r="U420" s="25"/>
      <c r="V420" s="94" t="s">
        <v>2012</v>
      </c>
      <c r="W420" s="128" t="s">
        <v>2017</v>
      </c>
      <c r="X420" s="95"/>
    </row>
    <row r="421" spans="1:24" customFormat="1" ht="43.5" x14ac:dyDescent="0.35">
      <c r="A421" s="100" t="s">
        <v>1920</v>
      </c>
      <c r="B421" s="101" t="s">
        <v>1921</v>
      </c>
      <c r="C421" s="100"/>
      <c r="D421" s="100"/>
      <c r="E421" s="102" t="s">
        <v>1922</v>
      </c>
      <c r="F421" s="100" t="s">
        <v>1900</v>
      </c>
      <c r="G421" s="101" t="s">
        <v>14</v>
      </c>
      <c r="H421" s="100" t="s">
        <v>45</v>
      </c>
      <c r="I421" s="32" t="s">
        <v>1904</v>
      </c>
      <c r="J421" s="32" t="s">
        <v>1905</v>
      </c>
      <c r="K421" s="126" t="s">
        <v>2014</v>
      </c>
      <c r="L421" s="103">
        <v>44586</v>
      </c>
      <c r="M421" s="103">
        <v>44586</v>
      </c>
      <c r="N421" s="103">
        <v>45657</v>
      </c>
      <c r="O421" s="24">
        <v>143590</v>
      </c>
      <c r="P421" s="24">
        <v>70000</v>
      </c>
      <c r="Q421" s="105">
        <f t="shared" si="21"/>
        <v>0.48749912946584023</v>
      </c>
      <c r="R421" s="103">
        <v>44638</v>
      </c>
      <c r="S421" s="106">
        <v>8601614</v>
      </c>
      <c r="T421" s="122" t="s">
        <v>2008</v>
      </c>
      <c r="U421" s="25"/>
      <c r="V421" s="94" t="s">
        <v>2012</v>
      </c>
      <c r="W421" s="128" t="s">
        <v>2017</v>
      </c>
      <c r="X421" s="95"/>
    </row>
    <row r="422" spans="1:24" s="119" customFormat="1" ht="95.5" customHeight="1" x14ac:dyDescent="0.35">
      <c r="A422" s="100" t="s">
        <v>1923</v>
      </c>
      <c r="B422" s="101" t="s">
        <v>1924</v>
      </c>
      <c r="C422" s="100"/>
      <c r="D422" s="100"/>
      <c r="E422" s="102" t="s">
        <v>1925</v>
      </c>
      <c r="F422" s="100" t="s">
        <v>1900</v>
      </c>
      <c r="G422" s="101" t="s">
        <v>14</v>
      </c>
      <c r="H422" s="100" t="s">
        <v>45</v>
      </c>
      <c r="I422" s="32" t="s">
        <v>1904</v>
      </c>
      <c r="J422" s="32" t="s">
        <v>1905</v>
      </c>
      <c r="K422" s="126" t="s">
        <v>2014</v>
      </c>
      <c r="L422" s="103">
        <v>44586</v>
      </c>
      <c r="M422" s="103">
        <v>44586</v>
      </c>
      <c r="N422" s="103">
        <v>45657</v>
      </c>
      <c r="O422" s="117" t="s">
        <v>1999</v>
      </c>
      <c r="P422" s="24">
        <v>500000</v>
      </c>
      <c r="Q422" s="118" t="s">
        <v>1998</v>
      </c>
      <c r="R422" s="103">
        <v>44638</v>
      </c>
      <c r="S422" s="106">
        <v>8601654</v>
      </c>
      <c r="T422" s="122" t="s">
        <v>2008</v>
      </c>
      <c r="U422" s="25">
        <v>1309803</v>
      </c>
      <c r="V422" s="94" t="s">
        <v>2012</v>
      </c>
      <c r="W422" s="128" t="s">
        <v>2017</v>
      </c>
      <c r="X422" s="120"/>
    </row>
    <row r="423" spans="1:24" s="97" customFormat="1" ht="43.5" x14ac:dyDescent="0.35">
      <c r="A423" s="100" t="s">
        <v>1926</v>
      </c>
      <c r="B423" s="101" t="s">
        <v>1927</v>
      </c>
      <c r="C423" s="100"/>
      <c r="D423" s="100"/>
      <c r="E423" s="102" t="s">
        <v>1928</v>
      </c>
      <c r="F423" s="100" t="s">
        <v>1900</v>
      </c>
      <c r="G423" s="101" t="s">
        <v>14</v>
      </c>
      <c r="H423" s="100" t="s">
        <v>45</v>
      </c>
      <c r="I423" s="32" t="s">
        <v>1904</v>
      </c>
      <c r="J423" s="32" t="s">
        <v>1905</v>
      </c>
      <c r="K423" s="126" t="s">
        <v>2014</v>
      </c>
      <c r="L423" s="103">
        <v>44586</v>
      </c>
      <c r="M423" s="103">
        <v>44586</v>
      </c>
      <c r="N423" s="103">
        <v>45657</v>
      </c>
      <c r="O423" s="117" t="s">
        <v>2001</v>
      </c>
      <c r="P423" s="24">
        <v>130000</v>
      </c>
      <c r="Q423" s="118" t="s">
        <v>2000</v>
      </c>
      <c r="R423" s="103">
        <v>44638</v>
      </c>
      <c r="S423" s="109">
        <v>8601679</v>
      </c>
      <c r="T423" s="122" t="s">
        <v>2008</v>
      </c>
      <c r="U423" s="25">
        <v>1180548</v>
      </c>
      <c r="V423" s="94" t="s">
        <v>2012</v>
      </c>
      <c r="W423" s="128" t="s">
        <v>2017</v>
      </c>
      <c r="X423" s="96"/>
    </row>
    <row r="424" spans="1:24" customFormat="1" ht="43.5" x14ac:dyDescent="0.35">
      <c r="A424" s="100" t="s">
        <v>1929</v>
      </c>
      <c r="B424" s="101" t="s">
        <v>1930</v>
      </c>
      <c r="C424" s="100"/>
      <c r="D424" s="100"/>
      <c r="E424" s="102" t="s">
        <v>1931</v>
      </c>
      <c r="F424" s="100" t="s">
        <v>1900</v>
      </c>
      <c r="G424" s="101" t="s">
        <v>14</v>
      </c>
      <c r="H424" s="100" t="s">
        <v>45</v>
      </c>
      <c r="I424" s="32" t="s">
        <v>1904</v>
      </c>
      <c r="J424" s="32" t="s">
        <v>1905</v>
      </c>
      <c r="K424" s="126" t="s">
        <v>2014</v>
      </c>
      <c r="L424" s="103">
        <v>44586</v>
      </c>
      <c r="M424" s="103">
        <v>44586</v>
      </c>
      <c r="N424" s="103">
        <v>45657</v>
      </c>
      <c r="O424" s="24">
        <v>2984417.86</v>
      </c>
      <c r="P424" s="24">
        <v>550000</v>
      </c>
      <c r="Q424" s="105">
        <f>SUM(P424/O424)</f>
        <v>0.18429054703485792</v>
      </c>
      <c r="R424" s="103">
        <v>44638</v>
      </c>
      <c r="S424" s="106">
        <v>8601694</v>
      </c>
      <c r="T424" s="122" t="s">
        <v>2008</v>
      </c>
      <c r="U424" s="107"/>
      <c r="V424" s="94" t="s">
        <v>2012</v>
      </c>
      <c r="W424" s="128" t="s">
        <v>2017</v>
      </c>
      <c r="X424" s="95"/>
    </row>
    <row r="425" spans="1:24" customFormat="1" ht="43.5" x14ac:dyDescent="0.35">
      <c r="A425" s="100" t="s">
        <v>1932</v>
      </c>
      <c r="B425" s="101" t="s">
        <v>1933</v>
      </c>
      <c r="C425" s="100"/>
      <c r="D425" s="100"/>
      <c r="E425" s="102" t="s">
        <v>1934</v>
      </c>
      <c r="F425" s="100" t="s">
        <v>1900</v>
      </c>
      <c r="G425" s="101" t="s">
        <v>14</v>
      </c>
      <c r="H425" s="100" t="s">
        <v>45</v>
      </c>
      <c r="I425" s="32" t="s">
        <v>1904</v>
      </c>
      <c r="J425" s="32" t="s">
        <v>1905</v>
      </c>
      <c r="K425" s="126" t="s">
        <v>2014</v>
      </c>
      <c r="L425" s="103">
        <v>44586</v>
      </c>
      <c r="M425" s="103">
        <v>44586</v>
      </c>
      <c r="N425" s="103">
        <v>45657</v>
      </c>
      <c r="O425" s="24">
        <v>2999384</v>
      </c>
      <c r="P425" s="24">
        <v>180000</v>
      </c>
      <c r="Q425" s="105">
        <f>SUM(P425/O425)</f>
        <v>6.0012322530226203E-2</v>
      </c>
      <c r="R425" s="103">
        <v>44638</v>
      </c>
      <c r="S425" s="106">
        <v>8601765</v>
      </c>
      <c r="T425" s="122" t="s">
        <v>2008</v>
      </c>
      <c r="U425" s="107"/>
      <c r="V425" s="94" t="s">
        <v>2012</v>
      </c>
      <c r="W425" s="128" t="s">
        <v>2017</v>
      </c>
      <c r="X425" s="95"/>
    </row>
    <row r="426" spans="1:24" customFormat="1" ht="43.5" x14ac:dyDescent="0.35">
      <c r="A426" s="100" t="s">
        <v>1935</v>
      </c>
      <c r="B426" s="101" t="s">
        <v>1936</v>
      </c>
      <c r="C426" s="100"/>
      <c r="D426" s="100"/>
      <c r="E426" s="102" t="s">
        <v>1939</v>
      </c>
      <c r="F426" s="100" t="s">
        <v>1900</v>
      </c>
      <c r="G426" s="101" t="s">
        <v>14</v>
      </c>
      <c r="H426" s="100" t="s">
        <v>45</v>
      </c>
      <c r="I426" s="32" t="s">
        <v>1937</v>
      </c>
      <c r="J426" s="32" t="s">
        <v>1938</v>
      </c>
      <c r="K426" s="126" t="s">
        <v>2014</v>
      </c>
      <c r="L426" s="103">
        <v>44586</v>
      </c>
      <c r="M426" s="103">
        <v>44586</v>
      </c>
      <c r="N426" s="103">
        <v>45657</v>
      </c>
      <c r="O426" s="24">
        <v>136200</v>
      </c>
      <c r="P426" s="24">
        <v>30000</v>
      </c>
      <c r="Q426" s="105">
        <f>SUM(P426/O426)</f>
        <v>0.22026431718061673</v>
      </c>
      <c r="R426" s="103">
        <v>44638</v>
      </c>
      <c r="S426" s="106">
        <v>8601779</v>
      </c>
      <c r="T426" s="122" t="s">
        <v>2008</v>
      </c>
      <c r="U426" s="107"/>
      <c r="V426" s="94" t="s">
        <v>2012</v>
      </c>
      <c r="W426" s="128" t="s">
        <v>2017</v>
      </c>
      <c r="X426" s="95"/>
    </row>
    <row r="427" spans="1:24" s="97" customFormat="1" ht="43.5" x14ac:dyDescent="0.35">
      <c r="A427" s="100" t="s">
        <v>1940</v>
      </c>
      <c r="B427" s="101" t="s">
        <v>1921</v>
      </c>
      <c r="C427" s="100"/>
      <c r="D427" s="100"/>
      <c r="E427" s="102" t="s">
        <v>1941</v>
      </c>
      <c r="F427" s="100" t="s">
        <v>1900</v>
      </c>
      <c r="G427" s="101" t="s">
        <v>14</v>
      </c>
      <c r="H427" s="100" t="s">
        <v>45</v>
      </c>
      <c r="I427" s="32" t="s">
        <v>1937</v>
      </c>
      <c r="J427" s="32" t="s">
        <v>1938</v>
      </c>
      <c r="K427" s="126" t="s">
        <v>2014</v>
      </c>
      <c r="L427" s="103">
        <v>44586</v>
      </c>
      <c r="M427" s="103">
        <v>44586</v>
      </c>
      <c r="N427" s="103">
        <v>45657</v>
      </c>
      <c r="O427" s="117" t="s">
        <v>2003</v>
      </c>
      <c r="P427" s="104">
        <v>30000</v>
      </c>
      <c r="Q427" s="118" t="s">
        <v>2002</v>
      </c>
      <c r="R427" s="103">
        <v>44638</v>
      </c>
      <c r="S427" s="106">
        <v>8601789</v>
      </c>
      <c r="T427" s="122" t="s">
        <v>2008</v>
      </c>
      <c r="U427" s="25">
        <v>1311111</v>
      </c>
      <c r="V427" s="94" t="s">
        <v>2012</v>
      </c>
      <c r="W427" s="128" t="s">
        <v>2017</v>
      </c>
      <c r="X427" s="96"/>
    </row>
    <row r="428" spans="1:24" customFormat="1" ht="87" customHeight="1" x14ac:dyDescent="0.3">
      <c r="A428" s="100" t="s">
        <v>1942</v>
      </c>
      <c r="B428" s="101" t="s">
        <v>1943</v>
      </c>
      <c r="C428" s="100"/>
      <c r="D428" s="100"/>
      <c r="E428" s="102" t="s">
        <v>1944</v>
      </c>
      <c r="F428" s="100" t="s">
        <v>1900</v>
      </c>
      <c r="G428" s="101" t="s">
        <v>14</v>
      </c>
      <c r="H428" s="100" t="s">
        <v>45</v>
      </c>
      <c r="I428" s="32" t="s">
        <v>1904</v>
      </c>
      <c r="J428" s="32" t="s">
        <v>1905</v>
      </c>
      <c r="K428" s="126" t="s">
        <v>2014</v>
      </c>
      <c r="L428" s="103">
        <v>44684</v>
      </c>
      <c r="M428" s="103">
        <v>44684</v>
      </c>
      <c r="N428" s="103">
        <v>45657</v>
      </c>
      <c r="O428" s="24">
        <v>2600000</v>
      </c>
      <c r="P428" s="24">
        <v>300000</v>
      </c>
      <c r="Q428" s="105">
        <f>SUM(P428/O428)</f>
        <v>0.11538461538461539</v>
      </c>
      <c r="R428" s="103">
        <v>44733</v>
      </c>
      <c r="S428" s="106" t="s">
        <v>1945</v>
      </c>
      <c r="T428" s="100" t="s">
        <v>2009</v>
      </c>
      <c r="U428" s="41"/>
      <c r="V428" s="94" t="s">
        <v>2012</v>
      </c>
      <c r="W428" s="128" t="s">
        <v>2017</v>
      </c>
      <c r="X428" s="95"/>
    </row>
    <row r="429" spans="1:24" customFormat="1" ht="87" customHeight="1" x14ac:dyDescent="0.3">
      <c r="A429" s="100" t="s">
        <v>1946</v>
      </c>
      <c r="B429" s="101" t="s">
        <v>1930</v>
      </c>
      <c r="C429" s="100"/>
      <c r="D429" s="100"/>
      <c r="E429" s="102" t="s">
        <v>1947</v>
      </c>
      <c r="F429" s="100" t="s">
        <v>1900</v>
      </c>
      <c r="G429" s="101" t="s">
        <v>14</v>
      </c>
      <c r="H429" s="100" t="s">
        <v>45</v>
      </c>
      <c r="I429" s="32" t="s">
        <v>1904</v>
      </c>
      <c r="J429" s="32" t="s">
        <v>1905</v>
      </c>
      <c r="K429" s="126" t="s">
        <v>2014</v>
      </c>
      <c r="L429" s="103">
        <v>44684</v>
      </c>
      <c r="M429" s="103">
        <v>44684</v>
      </c>
      <c r="N429" s="103">
        <v>45657</v>
      </c>
      <c r="O429" s="24">
        <v>222000</v>
      </c>
      <c r="P429" s="24">
        <v>90000</v>
      </c>
      <c r="Q429" s="105">
        <f>SUM(P429/O429)</f>
        <v>0.40540540540540543</v>
      </c>
      <c r="R429" s="103">
        <v>44733</v>
      </c>
      <c r="S429" s="106">
        <v>8931323</v>
      </c>
      <c r="T429" s="100" t="s">
        <v>2009</v>
      </c>
      <c r="U429" s="41"/>
      <c r="V429" s="94" t="s">
        <v>2012</v>
      </c>
      <c r="W429" s="128" t="s">
        <v>2017</v>
      </c>
      <c r="X429" s="95"/>
    </row>
    <row r="430" spans="1:24" s="97" customFormat="1" ht="87" customHeight="1" x14ac:dyDescent="0.35">
      <c r="A430" s="100" t="s">
        <v>1948</v>
      </c>
      <c r="B430" s="101" t="s">
        <v>1949</v>
      </c>
      <c r="C430" s="100"/>
      <c r="D430" s="100"/>
      <c r="E430" s="102" t="s">
        <v>1950</v>
      </c>
      <c r="F430" s="100" t="s">
        <v>1900</v>
      </c>
      <c r="G430" s="101" t="s">
        <v>14</v>
      </c>
      <c r="H430" s="100" t="s">
        <v>45</v>
      </c>
      <c r="I430" s="32" t="s">
        <v>1904</v>
      </c>
      <c r="J430" s="32" t="s">
        <v>1905</v>
      </c>
      <c r="K430" s="126" t="s">
        <v>2014</v>
      </c>
      <c r="L430" s="103">
        <v>44684</v>
      </c>
      <c r="M430" s="103">
        <v>44684</v>
      </c>
      <c r="N430" s="103">
        <v>45657</v>
      </c>
      <c r="O430" s="117" t="s">
        <v>2005</v>
      </c>
      <c r="P430" s="104">
        <v>35000</v>
      </c>
      <c r="Q430" s="118" t="s">
        <v>2004</v>
      </c>
      <c r="R430" s="103">
        <v>44733</v>
      </c>
      <c r="S430" s="109">
        <v>8931415</v>
      </c>
      <c r="T430" s="100" t="s">
        <v>2009</v>
      </c>
      <c r="U430" s="106">
        <v>1216007</v>
      </c>
      <c r="V430" s="94" t="s">
        <v>2012</v>
      </c>
      <c r="W430" s="128" t="s">
        <v>2017</v>
      </c>
      <c r="X430" s="96"/>
    </row>
    <row r="431" spans="1:24" customFormat="1" ht="87" customHeight="1" x14ac:dyDescent="0.3">
      <c r="A431" s="100" t="s">
        <v>1951</v>
      </c>
      <c r="B431" s="101" t="s">
        <v>1916</v>
      </c>
      <c r="C431" s="100"/>
      <c r="D431" s="100"/>
      <c r="E431" s="102" t="s">
        <v>1952</v>
      </c>
      <c r="F431" s="100" t="s">
        <v>1900</v>
      </c>
      <c r="G431" s="101" t="s">
        <v>14</v>
      </c>
      <c r="H431" s="100" t="s">
        <v>45</v>
      </c>
      <c r="I431" s="32" t="s">
        <v>1904</v>
      </c>
      <c r="J431" s="32" t="s">
        <v>1905</v>
      </c>
      <c r="K431" s="126" t="s">
        <v>2014</v>
      </c>
      <c r="L431" s="103">
        <v>44684</v>
      </c>
      <c r="M431" s="103">
        <v>44684</v>
      </c>
      <c r="N431" s="103">
        <v>45657</v>
      </c>
      <c r="O431" s="24">
        <v>2630000</v>
      </c>
      <c r="P431" s="24">
        <v>400000</v>
      </c>
      <c r="Q431" s="105">
        <f t="shared" ref="Q431:Q445" si="22">SUM(P431/O431)</f>
        <v>0.15209125475285171</v>
      </c>
      <c r="R431" s="103">
        <v>44733</v>
      </c>
      <c r="S431" s="106">
        <v>8931571</v>
      </c>
      <c r="T431" s="100" t="s">
        <v>2009</v>
      </c>
      <c r="U431" s="41"/>
      <c r="V431" s="94" t="s">
        <v>2012</v>
      </c>
      <c r="W431" s="128" t="s">
        <v>2017</v>
      </c>
      <c r="X431" s="95"/>
    </row>
    <row r="432" spans="1:24" customFormat="1" ht="87" customHeight="1" x14ac:dyDescent="0.3">
      <c r="A432" s="100" t="s">
        <v>1953</v>
      </c>
      <c r="B432" s="101" t="s">
        <v>1954</v>
      </c>
      <c r="C432" s="100"/>
      <c r="D432" s="100"/>
      <c r="E432" s="102" t="s">
        <v>1955</v>
      </c>
      <c r="F432" s="100" t="s">
        <v>1900</v>
      </c>
      <c r="G432" s="101" t="s">
        <v>14</v>
      </c>
      <c r="H432" s="100" t="s">
        <v>45</v>
      </c>
      <c r="I432" s="32" t="s">
        <v>1904</v>
      </c>
      <c r="J432" s="32" t="s">
        <v>1905</v>
      </c>
      <c r="K432" s="126" t="s">
        <v>2014</v>
      </c>
      <c r="L432" s="103">
        <v>44684</v>
      </c>
      <c r="M432" s="103">
        <v>44684</v>
      </c>
      <c r="N432" s="103">
        <v>45657</v>
      </c>
      <c r="O432" s="24">
        <v>6600000</v>
      </c>
      <c r="P432" s="24">
        <v>400000</v>
      </c>
      <c r="Q432" s="105">
        <f t="shared" si="22"/>
        <v>6.0606060606060608E-2</v>
      </c>
      <c r="R432" s="103">
        <v>44733</v>
      </c>
      <c r="S432" s="106" t="s">
        <v>1956</v>
      </c>
      <c r="T432" s="100" t="s">
        <v>2009</v>
      </c>
      <c r="U432" s="41"/>
      <c r="V432" s="94" t="s">
        <v>2012</v>
      </c>
      <c r="W432" s="128" t="s">
        <v>2017</v>
      </c>
      <c r="X432" s="95"/>
    </row>
    <row r="433" spans="1:25" customFormat="1" ht="87" customHeight="1" x14ac:dyDescent="0.3">
      <c r="A433" s="100" t="s">
        <v>1957</v>
      </c>
      <c r="B433" s="101" t="s">
        <v>1916</v>
      </c>
      <c r="C433" s="100"/>
      <c r="D433" s="100"/>
      <c r="E433" s="102" t="s">
        <v>1958</v>
      </c>
      <c r="F433" s="100" t="s">
        <v>1900</v>
      </c>
      <c r="G433" s="101" t="s">
        <v>14</v>
      </c>
      <c r="H433" s="100" t="s">
        <v>45</v>
      </c>
      <c r="I433" s="32" t="s">
        <v>1937</v>
      </c>
      <c r="J433" s="32" t="s">
        <v>1938</v>
      </c>
      <c r="K433" s="126" t="s">
        <v>2014</v>
      </c>
      <c r="L433" s="103">
        <v>44684</v>
      </c>
      <c r="M433" s="103">
        <v>44684</v>
      </c>
      <c r="N433" s="103">
        <v>45657</v>
      </c>
      <c r="O433" s="24">
        <v>72831.38</v>
      </c>
      <c r="P433" s="24">
        <v>26000</v>
      </c>
      <c r="Q433" s="105">
        <f t="shared" si="22"/>
        <v>0.3569889792009982</v>
      </c>
      <c r="R433" s="103">
        <v>44733</v>
      </c>
      <c r="S433" s="106">
        <v>8931826</v>
      </c>
      <c r="T433" s="100" t="s">
        <v>2009</v>
      </c>
      <c r="U433" s="41"/>
      <c r="V433" s="94" t="s">
        <v>2012</v>
      </c>
      <c r="W433" s="128" t="s">
        <v>2017</v>
      </c>
      <c r="X433" s="95"/>
    </row>
    <row r="434" spans="1:25" customFormat="1" ht="87" customHeight="1" x14ac:dyDescent="0.3">
      <c r="A434" s="100" t="s">
        <v>1959</v>
      </c>
      <c r="B434" s="101" t="s">
        <v>1930</v>
      </c>
      <c r="C434" s="100"/>
      <c r="D434" s="100"/>
      <c r="E434" s="102" t="s">
        <v>1960</v>
      </c>
      <c r="F434" s="100" t="s">
        <v>1900</v>
      </c>
      <c r="G434" s="101" t="s">
        <v>14</v>
      </c>
      <c r="H434" s="100" t="s">
        <v>45</v>
      </c>
      <c r="I434" s="32" t="s">
        <v>1937</v>
      </c>
      <c r="J434" s="32" t="s">
        <v>1938</v>
      </c>
      <c r="K434" s="126" t="s">
        <v>2014</v>
      </c>
      <c r="L434" s="103">
        <v>44684</v>
      </c>
      <c r="M434" s="103">
        <v>44684</v>
      </c>
      <c r="N434" s="103">
        <v>45657</v>
      </c>
      <c r="O434" s="24">
        <v>72550</v>
      </c>
      <c r="P434" s="24">
        <v>30000</v>
      </c>
      <c r="Q434" s="105">
        <f t="shared" si="22"/>
        <v>0.41350792556857341</v>
      </c>
      <c r="R434" s="103">
        <v>44733</v>
      </c>
      <c r="S434" s="106">
        <v>8931918</v>
      </c>
      <c r="T434" s="100" t="s">
        <v>2009</v>
      </c>
      <c r="U434" s="41"/>
      <c r="V434" s="94" t="s">
        <v>2012</v>
      </c>
      <c r="W434" s="128" t="s">
        <v>2017</v>
      </c>
      <c r="X434" s="95"/>
    </row>
    <row r="435" spans="1:25" s="99" customFormat="1" ht="87" hidden="1" customHeight="1" x14ac:dyDescent="0.35">
      <c r="A435" s="110" t="s">
        <v>1961</v>
      </c>
      <c r="B435" s="111" t="s">
        <v>1962</v>
      </c>
      <c r="C435" s="110"/>
      <c r="D435" s="110"/>
      <c r="E435" s="112" t="s">
        <v>1963</v>
      </c>
      <c r="F435" s="110" t="s">
        <v>1900</v>
      </c>
      <c r="G435" s="111" t="s">
        <v>14</v>
      </c>
      <c r="H435" s="110" t="s">
        <v>45</v>
      </c>
      <c r="I435" s="32" t="s">
        <v>1898</v>
      </c>
      <c r="J435" s="32" t="s">
        <v>1899</v>
      </c>
      <c r="K435" s="126" t="s">
        <v>2014</v>
      </c>
      <c r="L435" s="113">
        <v>44824</v>
      </c>
      <c r="M435" s="113">
        <v>44824</v>
      </c>
      <c r="N435" s="113">
        <v>45657</v>
      </c>
      <c r="O435" s="24">
        <v>54300</v>
      </c>
      <c r="P435" s="24">
        <v>38000</v>
      </c>
      <c r="Q435" s="114">
        <f t="shared" si="22"/>
        <v>0.69981583793738489</v>
      </c>
      <c r="R435" s="113"/>
      <c r="S435" s="124" t="s">
        <v>1964</v>
      </c>
      <c r="T435" s="124"/>
      <c r="U435" s="115"/>
      <c r="V435" s="115"/>
      <c r="W435" s="128" t="s">
        <v>2017</v>
      </c>
    </row>
    <row r="436" spans="1:25" customFormat="1" ht="87" customHeight="1" x14ac:dyDescent="0.25">
      <c r="A436" s="100" t="s">
        <v>1965</v>
      </c>
      <c r="B436" s="101" t="s">
        <v>1897</v>
      </c>
      <c r="C436" s="100"/>
      <c r="D436" s="100"/>
      <c r="E436" s="102" t="s">
        <v>1966</v>
      </c>
      <c r="F436" s="100" t="s">
        <v>1900</v>
      </c>
      <c r="G436" s="101" t="s">
        <v>14</v>
      </c>
      <c r="H436" s="100" t="s">
        <v>45</v>
      </c>
      <c r="I436" s="32" t="s">
        <v>1898</v>
      </c>
      <c r="J436" s="32" t="s">
        <v>1899</v>
      </c>
      <c r="K436" s="126" t="s">
        <v>2014</v>
      </c>
      <c r="L436" s="103">
        <v>44824</v>
      </c>
      <c r="M436" s="103">
        <v>44824</v>
      </c>
      <c r="N436" s="103">
        <v>45657</v>
      </c>
      <c r="O436" s="24">
        <v>189480</v>
      </c>
      <c r="P436" s="24">
        <v>40000</v>
      </c>
      <c r="Q436" s="105">
        <f t="shared" si="22"/>
        <v>0.21110407430863415</v>
      </c>
      <c r="R436" s="103">
        <v>44874</v>
      </c>
      <c r="S436" s="106">
        <v>9351967</v>
      </c>
      <c r="T436" s="100" t="s">
        <v>2010</v>
      </c>
      <c r="U436" s="41"/>
      <c r="V436" s="123" t="s">
        <v>2011</v>
      </c>
      <c r="W436" s="128" t="s">
        <v>2017</v>
      </c>
      <c r="X436" s="95"/>
    </row>
    <row r="437" spans="1:25" customFormat="1" ht="87" customHeight="1" x14ac:dyDescent="0.25">
      <c r="A437" s="100" t="s">
        <v>1967</v>
      </c>
      <c r="B437" s="101" t="s">
        <v>1968</v>
      </c>
      <c r="C437" s="100"/>
      <c r="D437" s="100"/>
      <c r="E437" s="102" t="s">
        <v>1969</v>
      </c>
      <c r="F437" s="100" t="s">
        <v>1900</v>
      </c>
      <c r="G437" s="101" t="s">
        <v>14</v>
      </c>
      <c r="H437" s="100" t="s">
        <v>45</v>
      </c>
      <c r="I437" s="32" t="s">
        <v>1898</v>
      </c>
      <c r="J437" s="32" t="s">
        <v>1899</v>
      </c>
      <c r="K437" s="126" t="s">
        <v>2014</v>
      </c>
      <c r="L437" s="103">
        <v>44824</v>
      </c>
      <c r="M437" s="103">
        <v>44824</v>
      </c>
      <c r="N437" s="103">
        <v>45657</v>
      </c>
      <c r="O437" s="24">
        <v>57350</v>
      </c>
      <c r="P437" s="24">
        <v>35000</v>
      </c>
      <c r="Q437" s="105">
        <f t="shared" si="22"/>
        <v>0.61028770706190061</v>
      </c>
      <c r="R437" s="103">
        <v>44874</v>
      </c>
      <c r="S437" s="106">
        <v>9352059</v>
      </c>
      <c r="T437" s="100" t="s">
        <v>2010</v>
      </c>
      <c r="U437" s="41"/>
      <c r="V437" s="123" t="s">
        <v>2011</v>
      </c>
      <c r="W437" s="128" t="s">
        <v>2017</v>
      </c>
      <c r="X437" s="95"/>
    </row>
    <row r="438" spans="1:25" customFormat="1" ht="87" customHeight="1" x14ac:dyDescent="0.25">
      <c r="A438" s="100" t="s">
        <v>1970</v>
      </c>
      <c r="B438" s="101" t="s">
        <v>1971</v>
      </c>
      <c r="C438" s="100"/>
      <c r="D438" s="100"/>
      <c r="E438" s="102" t="s">
        <v>1972</v>
      </c>
      <c r="F438" s="100" t="s">
        <v>1900</v>
      </c>
      <c r="G438" s="101" t="s">
        <v>14</v>
      </c>
      <c r="H438" s="100" t="s">
        <v>45</v>
      </c>
      <c r="I438" s="32" t="s">
        <v>1904</v>
      </c>
      <c r="J438" s="32" t="s">
        <v>1905</v>
      </c>
      <c r="K438" s="126" t="s">
        <v>2014</v>
      </c>
      <c r="L438" s="103">
        <v>44824</v>
      </c>
      <c r="M438" s="103">
        <v>44824</v>
      </c>
      <c r="N438" s="103">
        <v>45657</v>
      </c>
      <c r="O438" s="24">
        <v>547097.79</v>
      </c>
      <c r="P438" s="24">
        <v>60000</v>
      </c>
      <c r="Q438" s="105">
        <f t="shared" si="22"/>
        <v>0.10966960769481447</v>
      </c>
      <c r="R438" s="103">
        <v>44874</v>
      </c>
      <c r="S438" s="106">
        <v>9353657</v>
      </c>
      <c r="T438" s="100" t="s">
        <v>2010</v>
      </c>
      <c r="U438" s="41"/>
      <c r="V438" s="123" t="s">
        <v>2011</v>
      </c>
      <c r="W438" s="128" t="s">
        <v>2017</v>
      </c>
      <c r="X438" s="95"/>
    </row>
    <row r="439" spans="1:25" customFormat="1" ht="87" customHeight="1" x14ac:dyDescent="0.25">
      <c r="A439" s="100" t="s">
        <v>1973</v>
      </c>
      <c r="B439" s="101" t="s">
        <v>1974</v>
      </c>
      <c r="C439" s="100"/>
      <c r="D439" s="100"/>
      <c r="E439" s="102" t="s">
        <v>1975</v>
      </c>
      <c r="F439" s="100" t="s">
        <v>1900</v>
      </c>
      <c r="G439" s="101" t="s">
        <v>14</v>
      </c>
      <c r="H439" s="100" t="s">
        <v>45</v>
      </c>
      <c r="I439" s="32" t="s">
        <v>1904</v>
      </c>
      <c r="J439" s="32" t="s">
        <v>1905</v>
      </c>
      <c r="K439" s="126" t="s">
        <v>2014</v>
      </c>
      <c r="L439" s="103">
        <v>44824</v>
      </c>
      <c r="M439" s="103">
        <v>44824</v>
      </c>
      <c r="N439" s="103">
        <v>45657</v>
      </c>
      <c r="O439" s="24">
        <v>202699</v>
      </c>
      <c r="P439" s="24">
        <v>50000</v>
      </c>
      <c r="Q439" s="105">
        <f t="shared" si="22"/>
        <v>0.2466711725267515</v>
      </c>
      <c r="R439" s="103">
        <v>44874</v>
      </c>
      <c r="S439" s="106">
        <v>9353916</v>
      </c>
      <c r="T439" s="100" t="s">
        <v>2010</v>
      </c>
      <c r="U439" s="41"/>
      <c r="V439" s="123" t="s">
        <v>2011</v>
      </c>
      <c r="W439" s="128" t="s">
        <v>2017</v>
      </c>
      <c r="X439" s="95"/>
    </row>
    <row r="440" spans="1:25" customFormat="1" ht="87" customHeight="1" x14ac:dyDescent="0.25">
      <c r="A440" s="100" t="s">
        <v>1976</v>
      </c>
      <c r="B440" s="101" t="s">
        <v>1977</v>
      </c>
      <c r="C440" s="100"/>
      <c r="D440" s="100"/>
      <c r="E440" s="102" t="s">
        <v>1978</v>
      </c>
      <c r="F440" s="100" t="s">
        <v>1900</v>
      </c>
      <c r="G440" s="101" t="s">
        <v>14</v>
      </c>
      <c r="H440" s="100" t="s">
        <v>45</v>
      </c>
      <c r="I440" s="32" t="s">
        <v>1904</v>
      </c>
      <c r="J440" s="32" t="s">
        <v>1905</v>
      </c>
      <c r="K440" s="126" t="s">
        <v>2014</v>
      </c>
      <c r="L440" s="103">
        <v>44824</v>
      </c>
      <c r="M440" s="103">
        <v>44824</v>
      </c>
      <c r="N440" s="103">
        <v>45657</v>
      </c>
      <c r="O440" s="24">
        <v>3166692.72</v>
      </c>
      <c r="P440" s="24">
        <v>200000</v>
      </c>
      <c r="Q440" s="105">
        <f t="shared" si="22"/>
        <v>6.3157375117848497E-2</v>
      </c>
      <c r="R440" s="103">
        <v>44874</v>
      </c>
      <c r="S440" s="106">
        <v>9354096</v>
      </c>
      <c r="T440" s="100" t="s">
        <v>2010</v>
      </c>
      <c r="U440" s="41"/>
      <c r="V440" s="123" t="s">
        <v>2011</v>
      </c>
      <c r="W440" s="128" t="s">
        <v>2017</v>
      </c>
      <c r="X440" s="95"/>
    </row>
    <row r="441" spans="1:25" customFormat="1" ht="87" customHeight="1" x14ac:dyDescent="0.25">
      <c r="A441" s="100" t="s">
        <v>1979</v>
      </c>
      <c r="B441" s="101" t="s">
        <v>1980</v>
      </c>
      <c r="C441" s="100"/>
      <c r="D441" s="100"/>
      <c r="E441" s="102" t="s">
        <v>1981</v>
      </c>
      <c r="F441" s="100" t="s">
        <v>1900</v>
      </c>
      <c r="G441" s="101" t="s">
        <v>14</v>
      </c>
      <c r="H441" s="100" t="s">
        <v>45</v>
      </c>
      <c r="I441" s="32" t="s">
        <v>1904</v>
      </c>
      <c r="J441" s="32" t="s">
        <v>1905</v>
      </c>
      <c r="K441" s="126" t="s">
        <v>2014</v>
      </c>
      <c r="L441" s="103">
        <v>44824</v>
      </c>
      <c r="M441" s="103">
        <v>44824</v>
      </c>
      <c r="N441" s="103">
        <v>45657</v>
      </c>
      <c r="O441" s="24">
        <v>5400000</v>
      </c>
      <c r="P441" s="24">
        <v>350000</v>
      </c>
      <c r="Q441" s="105">
        <f t="shared" si="22"/>
        <v>6.4814814814814811E-2</v>
      </c>
      <c r="R441" s="103">
        <v>44874</v>
      </c>
      <c r="S441" s="106">
        <v>9354335</v>
      </c>
      <c r="T441" s="100" t="s">
        <v>2010</v>
      </c>
      <c r="U441" s="41"/>
      <c r="V441" s="123" t="s">
        <v>2011</v>
      </c>
      <c r="W441" s="128" t="s">
        <v>2017</v>
      </c>
      <c r="X441" s="95"/>
    </row>
    <row r="442" spans="1:25" customFormat="1" ht="87" customHeight="1" x14ac:dyDescent="0.25">
      <c r="A442" s="100" t="s">
        <v>1982</v>
      </c>
      <c r="B442" s="101" t="s">
        <v>1983</v>
      </c>
      <c r="C442" s="100"/>
      <c r="D442" s="100"/>
      <c r="E442" s="102" t="s">
        <v>1984</v>
      </c>
      <c r="F442" s="100" t="s">
        <v>1900</v>
      </c>
      <c r="G442" s="101" t="s">
        <v>14</v>
      </c>
      <c r="H442" s="100" t="s">
        <v>45</v>
      </c>
      <c r="I442" s="32" t="s">
        <v>1937</v>
      </c>
      <c r="J442" s="32" t="s">
        <v>1938</v>
      </c>
      <c r="K442" s="126" t="s">
        <v>2014</v>
      </c>
      <c r="L442" s="103">
        <v>44824</v>
      </c>
      <c r="M442" s="103">
        <v>44824</v>
      </c>
      <c r="N442" s="103">
        <v>45657</v>
      </c>
      <c r="O442" s="24">
        <v>77316.399999999994</v>
      </c>
      <c r="P442" s="24">
        <v>15000</v>
      </c>
      <c r="Q442" s="105">
        <f t="shared" si="22"/>
        <v>0.19400799830307672</v>
      </c>
      <c r="R442" s="103">
        <v>44874</v>
      </c>
      <c r="S442" s="106">
        <v>9355741</v>
      </c>
      <c r="T442" s="100" t="s">
        <v>2010</v>
      </c>
      <c r="U442" s="41"/>
      <c r="V442" s="123" t="s">
        <v>2011</v>
      </c>
      <c r="W442" s="128" t="s">
        <v>2017</v>
      </c>
      <c r="X442" s="95"/>
    </row>
    <row r="443" spans="1:25" customFormat="1" ht="87" customHeight="1" x14ac:dyDescent="0.35">
      <c r="A443" s="100" t="s">
        <v>1985</v>
      </c>
      <c r="B443" s="101" t="s">
        <v>1986</v>
      </c>
      <c r="C443" s="100"/>
      <c r="D443" s="100"/>
      <c r="E443" s="102" t="s">
        <v>1987</v>
      </c>
      <c r="F443" s="100" t="s">
        <v>1900</v>
      </c>
      <c r="G443" s="101" t="s">
        <v>14</v>
      </c>
      <c r="H443" s="100" t="s">
        <v>45</v>
      </c>
      <c r="I443" s="32" t="s">
        <v>1937</v>
      </c>
      <c r="J443" s="32" t="s">
        <v>1938</v>
      </c>
      <c r="K443" s="126" t="s">
        <v>2014</v>
      </c>
      <c r="L443" s="103">
        <v>44824</v>
      </c>
      <c r="M443" s="103">
        <v>44824</v>
      </c>
      <c r="N443" s="103">
        <v>45657</v>
      </c>
      <c r="O443" s="24">
        <v>181915.77</v>
      </c>
      <c r="P443" s="24">
        <v>30000</v>
      </c>
      <c r="Q443" s="105">
        <f t="shared" si="22"/>
        <v>0.16491148623343652</v>
      </c>
      <c r="R443" s="103">
        <v>44874</v>
      </c>
      <c r="S443" s="109">
        <v>9355771</v>
      </c>
      <c r="T443" s="100" t="s">
        <v>2010</v>
      </c>
      <c r="U443" s="106">
        <v>1082316</v>
      </c>
      <c r="V443" s="123" t="s">
        <v>2011</v>
      </c>
      <c r="W443" s="128" t="s">
        <v>2017</v>
      </c>
      <c r="X443" s="95"/>
      <c r="Y443" s="116"/>
    </row>
    <row r="444" spans="1:25" customFormat="1" ht="87" customHeight="1" x14ac:dyDescent="0.25">
      <c r="A444" s="100" t="s">
        <v>1988</v>
      </c>
      <c r="B444" s="101" t="s">
        <v>1989</v>
      </c>
      <c r="C444" s="100"/>
      <c r="D444" s="100"/>
      <c r="E444" s="102" t="s">
        <v>1990</v>
      </c>
      <c r="F444" s="100" t="s">
        <v>1900</v>
      </c>
      <c r="G444" s="101" t="s">
        <v>14</v>
      </c>
      <c r="H444" s="100" t="s">
        <v>45</v>
      </c>
      <c r="I444" s="32" t="s">
        <v>1937</v>
      </c>
      <c r="J444" s="32" t="s">
        <v>1938</v>
      </c>
      <c r="K444" s="126" t="s">
        <v>2014</v>
      </c>
      <c r="L444" s="103">
        <v>44824</v>
      </c>
      <c r="M444" s="103">
        <v>44824</v>
      </c>
      <c r="N444" s="103">
        <v>45657</v>
      </c>
      <c r="O444" s="24">
        <v>181915.77</v>
      </c>
      <c r="P444" s="24">
        <v>30000</v>
      </c>
      <c r="Q444" s="105">
        <f t="shared" si="22"/>
        <v>0.16491148623343652</v>
      </c>
      <c r="R444" s="103">
        <v>44874</v>
      </c>
      <c r="S444" s="109" t="s">
        <v>2006</v>
      </c>
      <c r="T444" s="100" t="s">
        <v>2010</v>
      </c>
      <c r="U444" s="41"/>
      <c r="V444" s="123" t="s">
        <v>2011</v>
      </c>
      <c r="W444" s="128" t="s">
        <v>2017</v>
      </c>
      <c r="X444" s="95"/>
    </row>
    <row r="445" spans="1:25" s="97" customFormat="1" ht="87" customHeight="1" x14ac:dyDescent="0.35">
      <c r="A445" s="100" t="s">
        <v>1991</v>
      </c>
      <c r="B445" s="101" t="s">
        <v>1992</v>
      </c>
      <c r="C445" s="100"/>
      <c r="D445" s="100"/>
      <c r="E445" s="102" t="s">
        <v>1993</v>
      </c>
      <c r="F445" s="100" t="s">
        <v>1900</v>
      </c>
      <c r="G445" s="101" t="s">
        <v>14</v>
      </c>
      <c r="H445" s="100" t="s">
        <v>45</v>
      </c>
      <c r="I445" s="32" t="s">
        <v>1904</v>
      </c>
      <c r="J445" s="32" t="s">
        <v>1905</v>
      </c>
      <c r="K445" s="126" t="s">
        <v>2014</v>
      </c>
      <c r="L445" s="103">
        <v>44824</v>
      </c>
      <c r="M445" s="103">
        <v>44824</v>
      </c>
      <c r="N445" s="103">
        <v>45657</v>
      </c>
      <c r="O445" s="24">
        <v>6242735</v>
      </c>
      <c r="P445" s="24">
        <v>420000</v>
      </c>
      <c r="Q445" s="105">
        <f t="shared" si="22"/>
        <v>6.727820418454411E-2</v>
      </c>
      <c r="R445" s="103">
        <v>44874</v>
      </c>
      <c r="S445" s="106">
        <v>9397448</v>
      </c>
      <c r="T445" s="100" t="s">
        <v>2010</v>
      </c>
      <c r="U445" s="108"/>
      <c r="V445" s="123" t="s">
        <v>2011</v>
      </c>
      <c r="W445" s="128" t="s">
        <v>2017</v>
      </c>
      <c r="X445" s="95"/>
    </row>
    <row r="516" ht="9" customHeight="1" x14ac:dyDescent="0.3"/>
  </sheetData>
  <autoFilter ref="A1:U413" xr:uid="{00000000-0009-0000-0000-000000000000}"/>
  <mergeCells count="1">
    <mergeCell ref="S435:T435"/>
  </mergeCells>
  <dataValidations count="4">
    <dataValidation type="list" allowBlank="1" showInputMessage="1" showErrorMessage="1" sqref="H163:H222 H224:H229 H231:H232 H2:H87 H254 H271:H295 H298:H329 H256:H269 H236:H252 H446:H1048576 H429:H434 H331:H427 H440:H444" xr:uid="{00000000-0002-0000-0000-000000000000}">
      <formula1>"Kleinst, Klein, Mittel, Groß"</formula1>
    </dataValidation>
    <dataValidation type="list" allowBlank="1" showInputMessage="1" showErrorMessage="1" sqref="F224:F229 F231:F232 F2:F222 F298:F329 F254:F295 F235:F252 F331:F413 F446:F1048576 F414:H445" xr:uid="{00000000-0002-0000-0000-000003000000}">
      <formula1>"1 DEMI,2 Esenzione, 0"</formula1>
    </dataValidation>
    <dataValidation type="list" allowBlank="1" showInputMessage="1" showErrorMessage="1" promptTitle="Kleinst, Mittel, Klein, Groß" sqref="H90:H162" xr:uid="{00000000-0002-0000-0000-000001000000}">
      <formula1>#REF!</formula1>
    </dataValidation>
    <dataValidation type="list" allowBlank="1" showInputMessage="1" showErrorMessage="1" promptTitle="Kleinst, Mittel, Klein, Groß" prompt="Kleinst, Mittel, Klein, Groß" sqref="H89" xr:uid="{00000000-0002-0000-0000-000002000000}">
      <formula1>#REF!</formula1>
    </dataValidation>
  </dataValidations>
  <hyperlinks>
    <hyperlink ref="A243" r:id="rId1" display="https://komma5.426.agency/de/" xr:uid="{00000000-0004-0000-0000-000000000000}"/>
  </hyperlinks>
  <pageMargins left="0.7" right="0.7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RNA-Tabelle</dc:title>
  <dc:creator>Florian Reisinger (IDM Südtirol)</dc:creator>
  <cp:lastModifiedBy>Giorgia Porroni (IDM Südtirol)</cp:lastModifiedBy>
  <dcterms:created xsi:type="dcterms:W3CDTF">2019-11-26T10:14:48Z</dcterms:created>
  <dcterms:modified xsi:type="dcterms:W3CDTF">2024-07-15T09:10:44Z</dcterms:modified>
</cp:coreProperties>
</file>